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420" yWindow="-900" windowWidth="21840" windowHeight="13560" tabRatio="999" firstSheet="41" activeTab="49"/>
  </bookViews>
  <sheets>
    <sheet name="ปก" sheetId="187" r:id="rId1"/>
    <sheet name="คำนำ " sheetId="124" r:id="rId2"/>
    <sheet name="สารบัญ" sheetId="72" r:id="rId3"/>
    <sheet name="วิสัยทัศน์3" sheetId="317" r:id="rId4"/>
    <sheet name="เป้าประสงค์4" sheetId="38" r:id="rId5"/>
    <sheet name="เป้าประสงค์5" sheetId="29" r:id="rId6"/>
    <sheet name="แผนที่กลยุทธ์6 " sheetId="289" r:id="rId7"/>
    <sheet name="ใบปะหน้า" sheetId="245" r:id="rId8"/>
    <sheet name="1.1ตลาดสาขาลำพูน" sheetId="290" r:id="rId9"/>
    <sheet name="1.2ตลาดสาขาบางคล้า " sheetId="291" r:id="rId10"/>
    <sheet name="1.3 ตลาดสาขาตลิ่งชัน" sheetId="292" r:id="rId11"/>
    <sheet name="1.4ตลาดสาขาลำพูน " sheetId="293" r:id="rId12"/>
    <sheet name="1.5 ตลาดสาขาบางคล้า " sheetId="294" r:id="rId13"/>
    <sheet name="1.6 ตลาดสาขาตลิ่งชัน " sheetId="295" r:id="rId14"/>
    <sheet name="1.7 ส่งเสิรมตลาด ประชาสัมพันธ์" sheetId="296" r:id="rId15"/>
    <sheet name="2.4 ตลาดสาขาลำพูน" sheetId="236" state="hidden" r:id="rId16"/>
    <sheet name="2.5 ตลาดสาขาบางคล้า" sheetId="238" state="hidden" r:id="rId17"/>
    <sheet name="2.6 ตลาดสาขาตลิ่งชัน " sheetId="237" state="hidden" r:id="rId18"/>
    <sheet name="2.7 ปากคลอง หนองม่อง" sheetId="247" state="hidden" r:id="rId19"/>
    <sheet name="3.1.1 การประชุม" sheetId="204" state="hidden" r:id="rId20"/>
    <sheet name="3.1.2 แผนงาน" sheetId="248" state="hidden" r:id="rId21"/>
    <sheet name="3.1.3 ติดตามประเมิน" sheetId="249" state="hidden" r:id="rId22"/>
    <sheet name="3.1.4 แผนกประชาสัมพันธ์ " sheetId="250" state="hidden" r:id="rId23"/>
    <sheet name="3.1.5 แผนกประชาสัมพันธ์ CSR" sheetId="251" state="hidden" r:id="rId24"/>
    <sheet name="3.1.6 บุคคล CG" sheetId="220" state="hidden" r:id="rId25"/>
    <sheet name="1.8 กฎหมาย" sheetId="223" r:id="rId26"/>
    <sheet name="2.1 ตลาดสาขาลำพูน" sheetId="297" r:id="rId27"/>
    <sheet name="2.2 ตลาดสาขาบางคล้า" sheetId="298" r:id="rId28"/>
    <sheet name="2.3 ตลาดสาขาตลิ่งชัน 2 " sheetId="299" r:id="rId29"/>
    <sheet name="2.4 ตลาดสาขาลำพูน " sheetId="300" r:id="rId30"/>
    <sheet name="2.5 ตลาดสาขาบางคล้า 00" sheetId="301" r:id="rId31"/>
    <sheet name="2.6 ตลาดสาขาตลิ่งชัน  (2)" sheetId="302" r:id="rId32"/>
    <sheet name="2.7 ปากคลอง หนองม่อง (2)" sheetId="303" r:id="rId33"/>
    <sheet name="3.1.1 การประชุม (2)" sheetId="304" r:id="rId34"/>
    <sheet name="3.1.2 แผนงาน (2)" sheetId="305" r:id="rId35"/>
    <sheet name="3.1.3 ติดตามประเมิน (2)" sheetId="306" r:id="rId36"/>
    <sheet name="3.1.4 แผนกประชาสัมพันธ์  (2)" sheetId="307" r:id="rId37"/>
    <sheet name="3.1.5 แผนกประชาสัมพันธ์ CSR (2" sheetId="308" r:id="rId38"/>
    <sheet name="3.1.6 บุคคล CG." sheetId="309" r:id="rId39"/>
    <sheet name="3.2.1 ความเสี่ยง" sheetId="252" state="hidden" r:id="rId40"/>
    <sheet name="3.2.1ความเสี่ยง" sheetId="310" r:id="rId41"/>
    <sheet name="3.3.1 ความเสี่ยง(ควบคุม)" sheetId="311" r:id="rId42"/>
    <sheet name="3.4.2 สารสนเทศ " sheetId="206" state="hidden" r:id="rId43"/>
    <sheet name="3.4.2 สารสนเทศ." sheetId="274" state="hidden" r:id="rId44"/>
    <sheet name="3.4.4 สารสนเทศ." sheetId="275" state="hidden" r:id="rId45"/>
    <sheet name="3.4.4 สารสนเทศ" sheetId="214" state="hidden" r:id="rId46"/>
    <sheet name="3.4.5 สารสนเทศ" sheetId="212" state="hidden" r:id="rId47"/>
    <sheet name="3.4.6 สารสนเทศ (ดัชนีราคา)" sheetId="239" state="hidden" r:id="rId48"/>
    <sheet name="3.4.1 สารสนเทศ " sheetId="312" r:id="rId49"/>
    <sheet name="3.4.2 สารสนเทศ" sheetId="313" r:id="rId50"/>
    <sheet name="3.4.3 สารสนเทศ ." sheetId="314" r:id="rId51"/>
    <sheet name="3.5.1บุคคล" sheetId="215" r:id="rId52"/>
    <sheet name="3.5.2 บุคคล" sheetId="155" r:id="rId53"/>
    <sheet name="3.5.3 บุคคล" sheetId="278" r:id="rId54"/>
    <sheet name="3.5.4 บุคคล CHECK" sheetId="279" r:id="rId55"/>
    <sheet name="3.5.5 บุคคล" sheetId="216" r:id="rId56"/>
    <sheet name="3.5.6 บุคคล" sheetId="280" r:id="rId57"/>
    <sheet name="13.สารสนเทศ (2)" sheetId="208" state="hidden" r:id="rId58"/>
    <sheet name="15.สารสนเทศ (3)" sheetId="213" state="hidden" r:id="rId59"/>
    <sheet name="1.ปากคลองตลาด" sheetId="167" state="hidden" r:id="rId60"/>
    <sheet name="2.ปากคลองตลาด " sheetId="174" state="hidden" r:id="rId61"/>
    <sheet name="3.ตลิ่งชั่น" sheetId="171" state="hidden" r:id="rId62"/>
    <sheet name="4.ตลิ่งชัน" sheetId="134" state="hidden" r:id="rId63"/>
    <sheet name="5.บางคล้า" sheetId="191" state="hidden" r:id="rId64"/>
    <sheet name="6.บางคล้า" sheetId="197" state="hidden" r:id="rId65"/>
    <sheet name="7.หนองม่วง" sheetId="173" state="hidden" r:id="rId66"/>
    <sheet name="8.การประชุม" sheetId="94" state="hidden" r:id="rId67"/>
    <sheet name="9.แผนกประชาสัมพันธ์ " sheetId="178" state="hidden" r:id="rId68"/>
    <sheet name="10.แผนกประชาสัมพันธ์" sheetId="201" state="hidden" r:id="rId69"/>
    <sheet name="11.สารสนเทศ. " sheetId="103" state="hidden" r:id="rId70"/>
    <sheet name="12.สารสนเทศ" sheetId="102" state="hidden" r:id="rId71"/>
    <sheet name="13.สารสนเทศ" sheetId="104" state="hidden" r:id="rId72"/>
    <sheet name="14.สารสนเทศ" sheetId="168" state="hidden" r:id="rId73"/>
    <sheet name="15.สารสนเทศ" sheetId="154" state="hidden" r:id="rId74"/>
    <sheet name="16.สารสนเทศ" sheetId="195" state="hidden" r:id="rId75"/>
    <sheet name="17.แผนกตลาดและจัดส่งสินค้า " sheetId="176" state="hidden" r:id="rId76"/>
    <sheet name="18.จัดส่งสินค้า." sheetId="67" state="hidden" r:id="rId77"/>
    <sheet name="19.จัดส่งสินค้า" sheetId="93" state="hidden" r:id="rId78"/>
    <sheet name="20.กิจการพิเศษ" sheetId="181" state="hidden" r:id="rId79"/>
    <sheet name="21.กิจการพิเศษ." sheetId="182" state="hidden" r:id="rId80"/>
    <sheet name="22.แผนงานและงบประมาณ" sheetId="179" state="hidden" r:id="rId81"/>
    <sheet name="23. แผนงานจ้างที่ปรึกษา " sheetId="189" state="hidden" r:id="rId82"/>
    <sheet name="24.ติดตามประเมิน" sheetId="7" state="hidden" r:id="rId83"/>
    <sheet name="25.ความเสี่ยง" sheetId="96" state="hidden" r:id="rId84"/>
    <sheet name="26.ความเสี่ยง" sheetId="145" state="hidden" r:id="rId85"/>
    <sheet name="27.ความเสี่ยง(ควบคุม)" sheetId="4" state="hidden" r:id="rId86"/>
    <sheet name="28.บุคคล " sheetId="157" state="hidden" r:id="rId87"/>
    <sheet name="29.บุคคล  " sheetId="158" state="hidden" r:id="rId88"/>
    <sheet name="30.บุคคล" sheetId="159" state="hidden" r:id="rId89"/>
    <sheet name="31.บุคคล." sheetId="77" state="hidden" r:id="rId90"/>
    <sheet name="32.บุคคล." sheetId="137" state="hidden" r:id="rId91"/>
    <sheet name="33.บุคคล" sheetId="138" state="hidden" r:id="rId92"/>
    <sheet name="34.บุคคล " sheetId="196" state="hidden" r:id="rId93"/>
    <sheet name="35.บุคคล" sheetId="140" state="hidden" r:id="rId94"/>
    <sheet name="36.บุคคล" sheetId="141" state="hidden" r:id="rId95"/>
    <sheet name="37.บุคคล " sheetId="142" state="hidden" r:id="rId96"/>
    <sheet name="38.บุคคล" sheetId="143" state="hidden" r:id="rId97"/>
    <sheet name="39.บุคคล " sheetId="188" state="hidden" r:id="rId98"/>
    <sheet name="40.จัดหาพัสดุ " sheetId="108" state="hidden" r:id="rId99"/>
    <sheet name="41.กฎหมาย" sheetId="78" state="hidden" r:id="rId100"/>
    <sheet name="42.กฎหมาย" sheetId="106" state="hidden" r:id="rId101"/>
    <sheet name="43.บัญชี " sheetId="105" state="hidden" r:id="rId102"/>
    <sheet name="44.การเงิน" sheetId="97" state="hidden" r:id="rId103"/>
    <sheet name="43.การสร้างความร่วมมือกับหน่วย " sheetId="180" state="hidden" r:id="rId104"/>
    <sheet name="45.แผนหน่วยงาน Promoter " sheetId="186" state="hidden" r:id="rId105"/>
    <sheet name="46.ศึกษาการนวัตกรรมบูรณาการ " sheetId="198" state="hidden" r:id="rId106"/>
    <sheet name="3.6 ส่งเสิรมตลาดฺBCM" sheetId="281" r:id="rId107"/>
    <sheet name="3.7  บุคคล รอยยิ้ม " sheetId="282" r:id="rId108"/>
    <sheet name="3.8 สารสนเทศ" sheetId="283" r:id="rId109"/>
    <sheet name="4 ตลาดจัดส่งสินค้า 00" sheetId="226" r:id="rId110"/>
    <sheet name="5.1 กิจการพิเศษ" sheetId="287" r:id="rId111"/>
    <sheet name="5.2 กิจการพิเศษ" sheetId="286" r:id="rId112"/>
    <sheet name="5.3 กิจการพิเศษ" sheetId="284" r:id="rId113"/>
    <sheet name="5.4 คณะทำงานตลาด" sheetId="285" r:id="rId114"/>
    <sheet name="5.5 คณะทำงานตลาด check" sheetId="261" r:id="rId115"/>
    <sheet name="5.6 คณะทำงานตลาด 00" sheetId="262" r:id="rId116"/>
    <sheet name="5.7 คณะทำงาน" sheetId="221" r:id="rId117"/>
    <sheet name="5.8 ความร่วมมือ check" sheetId="316" r:id="rId118"/>
    <sheet name="6.1คณะทำงานตลาดIT  (ดัชนีราคา)." sheetId="315" r:id="rId119"/>
  </sheets>
  <definedNames>
    <definedName name="_xlnm.Print_Area" localSheetId="58">'15.สารสนเทศ (3)'!$A$1:$S$30</definedName>
    <definedName name="_xlnm.Print_Area" localSheetId="35">'3.1.3 ติดตามประเมิน (2)'!$A$1:$S$32</definedName>
    <definedName name="_xlnm.Print_Area" localSheetId="40">'3.2.1ความเสี่ยง'!$A$1:$S$40</definedName>
    <definedName name="_xlnm.Print_Area" localSheetId="50">'3.4.3 สารสนเทศ .'!$A$1:$S$27</definedName>
    <definedName name="_xlnm.Print_Area" localSheetId="45">'3.4.4 สารสนเทศ'!$A$1:$S$26</definedName>
    <definedName name="_xlnm.Print_Area" localSheetId="44">'3.4.4 สารสนเทศ.'!$A$1:$S$26</definedName>
    <definedName name="_xlnm.Print_Area" localSheetId="51">'3.5.1บุคคล'!$A$1:$S$33</definedName>
    <definedName name="_xlnm.Print_Area" localSheetId="109">'4 ตลาดจัดส่งสินค้า 00'!$A$1:$S$30</definedName>
    <definedName name="_xlnm.Print_Area" localSheetId="3">วิสัยทัศน์3!$A$1:$J$10</definedName>
  </definedNames>
  <calcPr calcId="145621"/>
  <fileRecoveryPr autoRecover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25" i="313" l="1"/>
  <c r="K25" i="313"/>
  <c r="J25" i="313"/>
  <c r="I25" i="313"/>
  <c r="H25" i="313"/>
  <c r="G25" i="313"/>
  <c r="F25" i="313"/>
  <c r="E25" i="313"/>
  <c r="D24" i="313"/>
  <c r="P29" i="315" l="1"/>
  <c r="O29" i="315"/>
  <c r="N29" i="315"/>
  <c r="M29" i="315"/>
  <c r="L29" i="315"/>
  <c r="K29" i="315"/>
  <c r="J29" i="315"/>
  <c r="I29" i="315"/>
  <c r="H29" i="315"/>
  <c r="G29" i="315"/>
  <c r="F29" i="315"/>
  <c r="F31" i="316"/>
  <c r="F31" i="221"/>
  <c r="F30" i="262"/>
  <c r="F30" i="261"/>
  <c r="F30" i="285"/>
  <c r="F30" i="284"/>
  <c r="O27" i="286"/>
  <c r="N27" i="286"/>
  <c r="M27" i="286"/>
  <c r="L27" i="286"/>
  <c r="K27" i="286"/>
  <c r="J27" i="286"/>
  <c r="I27" i="286"/>
  <c r="H27" i="286"/>
  <c r="G27" i="286"/>
  <c r="F27" i="286"/>
  <c r="E27" i="286"/>
  <c r="P24" i="287"/>
  <c r="O24" i="287"/>
  <c r="N24" i="287"/>
  <c r="M24" i="287"/>
  <c r="L24" i="287"/>
  <c r="K24" i="287"/>
  <c r="J24" i="287"/>
  <c r="I24" i="287"/>
  <c r="H24" i="287"/>
  <c r="G24" i="287"/>
  <c r="E24" i="287"/>
  <c r="F24" i="287"/>
  <c r="D23" i="287"/>
  <c r="F28" i="226"/>
  <c r="P28" i="283"/>
  <c r="O28" i="283"/>
  <c r="N28" i="283"/>
  <c r="M28" i="283"/>
  <c r="L28" i="283"/>
  <c r="K28" i="283"/>
  <c r="J28" i="283"/>
  <c r="I28" i="283"/>
  <c r="H28" i="283"/>
  <c r="G28" i="283"/>
  <c r="F28" i="283"/>
  <c r="G26" i="282"/>
  <c r="F26" i="282"/>
  <c r="P26" i="281"/>
  <c r="O26" i="281"/>
  <c r="G26" i="281"/>
  <c r="F26" i="281"/>
  <c r="O30" i="280"/>
  <c r="H30" i="280"/>
  <c r="G30" i="280"/>
  <c r="F30" i="280"/>
  <c r="P29" i="216"/>
  <c r="J29" i="216"/>
  <c r="I29" i="216"/>
  <c r="H29" i="216"/>
  <c r="G29" i="216"/>
  <c r="F29" i="216"/>
  <c r="N30" i="279"/>
  <c r="O30" i="279"/>
  <c r="P30" i="279"/>
  <c r="P32" i="278"/>
  <c r="H32" i="278"/>
  <c r="G32" i="278"/>
  <c r="F32" i="278"/>
  <c r="G36" i="155"/>
  <c r="F36" i="155"/>
  <c r="P31" i="215"/>
  <c r="K31" i="215"/>
  <c r="I31" i="215"/>
  <c r="H31" i="215"/>
  <c r="G31" i="215"/>
  <c r="F31" i="215"/>
  <c r="P25" i="314"/>
  <c r="O25" i="314"/>
  <c r="I25" i="314"/>
  <c r="H25" i="314"/>
  <c r="M26" i="313"/>
  <c r="L26" i="313"/>
  <c r="K26" i="313"/>
  <c r="J26" i="313"/>
  <c r="I26" i="313"/>
  <c r="H26" i="313"/>
  <c r="G26" i="313"/>
  <c r="F26" i="313"/>
  <c r="P26" i="312"/>
  <c r="O26" i="312"/>
  <c r="N26" i="312"/>
  <c r="M26" i="312"/>
  <c r="L26" i="312"/>
  <c r="K26" i="312"/>
  <c r="J26" i="312"/>
  <c r="I26" i="312"/>
  <c r="G26" i="312"/>
  <c r="F26" i="312"/>
  <c r="G33" i="311"/>
  <c r="F33" i="311"/>
  <c r="F32" i="310"/>
  <c r="F33" i="309"/>
  <c r="H39" i="308"/>
  <c r="G39" i="308"/>
  <c r="H31" i="307"/>
  <c r="G31" i="307"/>
  <c r="F31" i="307"/>
  <c r="G30" i="306"/>
  <c r="F30" i="306"/>
  <c r="F36" i="305"/>
  <c r="G34" i="304"/>
  <c r="F34" i="304"/>
  <c r="G27" i="303"/>
  <c r="F27" i="303"/>
  <c r="P31" i="301"/>
  <c r="O31" i="301"/>
  <c r="N31" i="301"/>
  <c r="M31" i="301"/>
  <c r="L31" i="301"/>
  <c r="K31" i="301"/>
  <c r="J31" i="301"/>
  <c r="I31" i="301"/>
  <c r="H31" i="301"/>
  <c r="G31" i="301"/>
  <c r="F31" i="301"/>
  <c r="P31" i="300"/>
  <c r="O31" i="300"/>
  <c r="N31" i="300"/>
  <c r="M31" i="300"/>
  <c r="L31" i="300"/>
  <c r="K31" i="300"/>
  <c r="J31" i="300"/>
  <c r="I31" i="300"/>
  <c r="H31" i="300"/>
  <c r="G31" i="300"/>
  <c r="F31" i="300"/>
  <c r="G31" i="298"/>
  <c r="F32" i="298"/>
  <c r="E32" i="298"/>
  <c r="D30" i="298"/>
  <c r="I31" i="298"/>
  <c r="H31" i="298"/>
  <c r="F31" i="298"/>
  <c r="E31" i="298"/>
  <c r="P31" i="298"/>
  <c r="O31" i="298"/>
  <c r="N31" i="298"/>
  <c r="M31" i="298"/>
  <c r="L31" i="298"/>
  <c r="K31" i="298"/>
  <c r="J31" i="298"/>
  <c r="D28" i="297"/>
  <c r="F30" i="297"/>
  <c r="I25" i="223"/>
  <c r="H25" i="223"/>
  <c r="G25" i="223"/>
  <c r="F25" i="223"/>
  <c r="P33" i="296"/>
  <c r="O33" i="296"/>
  <c r="N33" i="296"/>
  <c r="M33" i="296"/>
  <c r="L33" i="296"/>
  <c r="K33" i="296"/>
  <c r="J33" i="296"/>
  <c r="I33" i="296"/>
  <c r="H33" i="296"/>
  <c r="G33" i="296"/>
  <c r="F33" i="296"/>
  <c r="P29" i="295"/>
  <c r="O29" i="295"/>
  <c r="N29" i="295"/>
  <c r="M29" i="295"/>
  <c r="L29" i="295"/>
  <c r="K29" i="295"/>
  <c r="J29" i="295"/>
  <c r="I29" i="295"/>
  <c r="H29" i="295"/>
  <c r="G29" i="295"/>
  <c r="F29" i="295"/>
  <c r="P30" i="294"/>
  <c r="O30" i="294"/>
  <c r="N30" i="294"/>
  <c r="M30" i="294"/>
  <c r="L30" i="294"/>
  <c r="K30" i="294"/>
  <c r="J30" i="294"/>
  <c r="I30" i="294"/>
  <c r="H30" i="294"/>
  <c r="G30" i="294"/>
  <c r="F30" i="294"/>
  <c r="P30" i="293"/>
  <c r="O30" i="293"/>
  <c r="N30" i="293"/>
  <c r="M30" i="293"/>
  <c r="L30" i="293"/>
  <c r="K30" i="293"/>
  <c r="J30" i="293"/>
  <c r="I30" i="293"/>
  <c r="H30" i="293"/>
  <c r="G30" i="293"/>
  <c r="F30" i="293"/>
  <c r="I31" i="292"/>
  <c r="H31" i="292"/>
  <c r="G31" i="292"/>
  <c r="F31" i="292"/>
  <c r="G29" i="291"/>
  <c r="E29" i="291"/>
  <c r="O29" i="291"/>
  <c r="P29" i="291"/>
  <c r="H30" i="291"/>
  <c r="F30" i="291"/>
  <c r="P30" i="290"/>
  <c r="O30" i="290"/>
  <c r="N30" i="290"/>
  <c r="M30" i="290"/>
  <c r="L30" i="290"/>
  <c r="K30" i="290"/>
  <c r="J30" i="290"/>
  <c r="I30" i="290"/>
  <c r="H30" i="290"/>
  <c r="G30" i="290"/>
  <c r="F30" i="290"/>
  <c r="E30" i="290"/>
  <c r="P32" i="310"/>
  <c r="O32" i="310"/>
  <c r="N32" i="310"/>
  <c r="M32" i="310"/>
  <c r="L32" i="310"/>
  <c r="K32" i="310"/>
  <c r="J32" i="310"/>
  <c r="I32" i="310"/>
  <c r="H32" i="310"/>
  <c r="G32" i="310"/>
  <c r="E32" i="310"/>
  <c r="I32" i="311"/>
  <c r="H32" i="311"/>
  <c r="G32" i="311"/>
  <c r="F32" i="311"/>
  <c r="E32" i="311"/>
  <c r="D31" i="311"/>
  <c r="F25" i="314"/>
  <c r="O31" i="215"/>
  <c r="N31" i="215"/>
  <c r="M31" i="215"/>
  <c r="L31" i="215"/>
  <c r="J31" i="215"/>
  <c r="E31" i="215"/>
  <c r="O32" i="278"/>
  <c r="N32" i="278"/>
  <c r="M32" i="278"/>
  <c r="L32" i="278"/>
  <c r="K32" i="278"/>
  <c r="J32" i="278"/>
  <c r="I32" i="278"/>
  <c r="G30" i="279"/>
  <c r="F30" i="279"/>
  <c r="D28" i="280"/>
  <c r="N26" i="281"/>
  <c r="M26" i="281"/>
  <c r="L26" i="281"/>
  <c r="K26" i="281"/>
  <c r="J26" i="281"/>
  <c r="I26" i="281"/>
  <c r="H26" i="281"/>
  <c r="E26" i="281"/>
  <c r="P26" i="282"/>
  <c r="O26" i="282"/>
  <c r="N26" i="282"/>
  <c r="M26" i="282"/>
  <c r="L26" i="282"/>
  <c r="K26" i="282"/>
  <c r="J26" i="282"/>
  <c r="I26" i="282"/>
  <c r="H26" i="282"/>
  <c r="E26" i="282"/>
  <c r="F25" i="282"/>
  <c r="L25" i="287" l="1"/>
  <c r="H25" i="287"/>
  <c r="N25" i="287"/>
  <c r="F25" i="287"/>
  <c r="J25" i="287"/>
  <c r="P25" i="287"/>
  <c r="G25" i="287"/>
  <c r="I25" i="287"/>
  <c r="K25" i="287"/>
  <c r="M25" i="287"/>
  <c r="O25" i="287"/>
  <c r="M32" i="298"/>
  <c r="O32" i="298"/>
  <c r="I32" i="298"/>
  <c r="P32" i="298"/>
  <c r="K32" i="298"/>
  <c r="G32" i="298"/>
  <c r="H32" i="298"/>
  <c r="J32" i="298"/>
  <c r="L32" i="298"/>
  <c r="N32" i="298"/>
  <c r="I30" i="291"/>
  <c r="E30" i="291"/>
  <c r="G30" i="291"/>
  <c r="E33" i="311"/>
  <c r="I33" i="311"/>
  <c r="H33" i="311"/>
  <c r="D28" i="279"/>
  <c r="E32" i="278"/>
  <c r="E30" i="279"/>
  <c r="P29" i="280" l="1"/>
  <c r="G70" i="245" l="1"/>
  <c r="E29" i="306" l="1"/>
  <c r="F29" i="306"/>
  <c r="G29" i="306"/>
  <c r="H29" i="306"/>
  <c r="I29" i="306"/>
  <c r="I30" i="306"/>
  <c r="E30" i="306"/>
  <c r="J29" i="306"/>
  <c r="K29" i="306"/>
  <c r="L29" i="306"/>
  <c r="M29" i="306"/>
  <c r="N30" i="306"/>
  <c r="N29" i="306"/>
  <c r="O29" i="306"/>
  <c r="P29" i="306"/>
  <c r="G35" i="305"/>
  <c r="I19" i="283"/>
  <c r="I27" i="283"/>
  <c r="E27" i="283"/>
  <c r="E28" i="283"/>
  <c r="F27" i="283"/>
  <c r="G27" i="283"/>
  <c r="H27" i="283"/>
  <c r="J19" i="283"/>
  <c r="J27" i="283" s="1"/>
  <c r="K19" i="283"/>
  <c r="K27" i="283"/>
  <c r="L27" i="283"/>
  <c r="M27" i="283"/>
  <c r="E25" i="281"/>
  <c r="F25" i="281"/>
  <c r="G25" i="281"/>
  <c r="H21" i="281"/>
  <c r="H25" i="281" s="1"/>
  <c r="I21" i="281"/>
  <c r="I25" i="281"/>
  <c r="J21" i="281"/>
  <c r="J25" i="281" s="1"/>
  <c r="K21" i="281"/>
  <c r="K25" i="281"/>
  <c r="L21" i="281"/>
  <c r="L25" i="281" s="1"/>
  <c r="M21" i="281"/>
  <c r="M25" i="281"/>
  <c r="N21" i="281"/>
  <c r="N25" i="281" s="1"/>
  <c r="O21" i="281"/>
  <c r="O25" i="281"/>
  <c r="P32" i="296"/>
  <c r="F32" i="296"/>
  <c r="S33" i="310"/>
  <c r="D37" i="308"/>
  <c r="P38" i="308"/>
  <c r="D23" i="223"/>
  <c r="M24" i="314"/>
  <c r="E30" i="221"/>
  <c r="F30" i="221"/>
  <c r="G30" i="221"/>
  <c r="H30" i="221"/>
  <c r="I30" i="221"/>
  <c r="J30" i="221"/>
  <c r="K30" i="221"/>
  <c r="L30" i="221"/>
  <c r="M30" i="221"/>
  <c r="N30" i="221"/>
  <c r="O30" i="221"/>
  <c r="P30" i="221"/>
  <c r="E29" i="261"/>
  <c r="F29" i="261"/>
  <c r="G29" i="261"/>
  <c r="H29" i="261"/>
  <c r="I29" i="261"/>
  <c r="J29" i="261"/>
  <c r="K29" i="261"/>
  <c r="L29" i="261"/>
  <c r="M29" i="261"/>
  <c r="N29" i="261"/>
  <c r="O29" i="261"/>
  <c r="P29" i="261"/>
  <c r="P30" i="261"/>
  <c r="F26" i="286"/>
  <c r="E26" i="286"/>
  <c r="H19" i="286"/>
  <c r="H26" i="286"/>
  <c r="I19" i="286"/>
  <c r="I26" i="286"/>
  <c r="J19" i="286"/>
  <c r="J26" i="286"/>
  <c r="K19" i="286"/>
  <c r="K26" i="286"/>
  <c r="L19" i="286"/>
  <c r="L26" i="286"/>
  <c r="M19" i="286"/>
  <c r="M26" i="286"/>
  <c r="N19" i="286"/>
  <c r="N26" i="286"/>
  <c r="O19" i="286"/>
  <c r="O26" i="286"/>
  <c r="G19" i="286"/>
  <c r="G26" i="286"/>
  <c r="E25" i="287"/>
  <c r="L11" i="287"/>
  <c r="H11" i="287"/>
  <c r="D29" i="316"/>
  <c r="E30" i="316"/>
  <c r="F30" i="316"/>
  <c r="G30" i="316"/>
  <c r="H30" i="316"/>
  <c r="I30" i="316"/>
  <c r="J30" i="316"/>
  <c r="K30" i="316"/>
  <c r="L30" i="316"/>
  <c r="M30" i="316"/>
  <c r="N30" i="316"/>
  <c r="O30" i="316"/>
  <c r="P30" i="316"/>
  <c r="E31" i="316"/>
  <c r="E33" i="316"/>
  <c r="F33" i="316"/>
  <c r="G33" i="316"/>
  <c r="H33" i="316"/>
  <c r="I33" i="316"/>
  <c r="J33" i="316"/>
  <c r="K33" i="316"/>
  <c r="L33" i="316"/>
  <c r="M33" i="316"/>
  <c r="N33" i="316"/>
  <c r="O33" i="316"/>
  <c r="P33" i="316"/>
  <c r="S22" i="315"/>
  <c r="D27" i="315"/>
  <c r="E28" i="315"/>
  <c r="F28" i="315"/>
  <c r="G28" i="315"/>
  <c r="H28" i="315"/>
  <c r="I28" i="315"/>
  <c r="J28" i="315"/>
  <c r="K28" i="315"/>
  <c r="L28" i="315"/>
  <c r="M28" i="315"/>
  <c r="N28" i="315"/>
  <c r="O28" i="315"/>
  <c r="P28" i="315"/>
  <c r="E29" i="315"/>
  <c r="E31" i="315"/>
  <c r="F31" i="315"/>
  <c r="G31" i="315"/>
  <c r="H31" i="315"/>
  <c r="I31" i="315"/>
  <c r="J31" i="315"/>
  <c r="K31" i="315"/>
  <c r="L31" i="315"/>
  <c r="M31" i="315"/>
  <c r="N31" i="315"/>
  <c r="O31" i="315"/>
  <c r="P31" i="315"/>
  <c r="S30" i="315"/>
  <c r="D23" i="314"/>
  <c r="E24" i="314"/>
  <c r="F24" i="314"/>
  <c r="G24" i="314"/>
  <c r="H24" i="314"/>
  <c r="I24" i="314"/>
  <c r="J24" i="314"/>
  <c r="K24" i="314"/>
  <c r="L24" i="314"/>
  <c r="N24" i="314"/>
  <c r="O24" i="314"/>
  <c r="P24" i="314"/>
  <c r="M25" i="313"/>
  <c r="E26" i="313"/>
  <c r="E28" i="313"/>
  <c r="F28" i="313"/>
  <c r="G28" i="313"/>
  <c r="H28" i="313"/>
  <c r="I28" i="313"/>
  <c r="J28" i="313"/>
  <c r="K28" i="313"/>
  <c r="L28" i="313"/>
  <c r="M28" i="313"/>
  <c r="N28" i="313"/>
  <c r="O28" i="313"/>
  <c r="P28" i="313"/>
  <c r="S27" i="313"/>
  <c r="S22" i="312"/>
  <c r="D24" i="312"/>
  <c r="E25" i="312"/>
  <c r="F25" i="312"/>
  <c r="G25" i="312"/>
  <c r="H25" i="312"/>
  <c r="I25" i="312"/>
  <c r="J25" i="312"/>
  <c r="K25" i="312"/>
  <c r="L25" i="312"/>
  <c r="M25" i="312"/>
  <c r="N25" i="312"/>
  <c r="O25" i="312"/>
  <c r="E26" i="312"/>
  <c r="E28" i="312"/>
  <c r="F28" i="312"/>
  <c r="G28" i="312"/>
  <c r="H28" i="312"/>
  <c r="I28" i="312"/>
  <c r="J28" i="312"/>
  <c r="K28" i="312"/>
  <c r="L28" i="312"/>
  <c r="M28" i="312"/>
  <c r="N28" i="312"/>
  <c r="O28" i="312"/>
  <c r="P28" i="312"/>
  <c r="S27" i="312" s="1"/>
  <c r="K25" i="314"/>
  <c r="H26" i="312"/>
  <c r="N25" i="314"/>
  <c r="J25" i="314"/>
  <c r="J32" i="311"/>
  <c r="K32" i="311"/>
  <c r="L32" i="311"/>
  <c r="M32" i="311"/>
  <c r="N32" i="311"/>
  <c r="O32" i="311"/>
  <c r="P32" i="311"/>
  <c r="E35" i="311"/>
  <c r="F35" i="311"/>
  <c r="G35" i="311"/>
  <c r="H35" i="311"/>
  <c r="I35" i="311"/>
  <c r="J35" i="311"/>
  <c r="K35" i="311"/>
  <c r="L35" i="311"/>
  <c r="M35" i="311"/>
  <c r="N35" i="311"/>
  <c r="O35" i="311"/>
  <c r="P35" i="311"/>
  <c r="S34" i="311"/>
  <c r="S27" i="310"/>
  <c r="D30" i="310"/>
  <c r="E31" i="310"/>
  <c r="F31" i="310"/>
  <c r="G31" i="310"/>
  <c r="H31" i="310"/>
  <c r="I31" i="310"/>
  <c r="J31" i="310"/>
  <c r="K31" i="310"/>
  <c r="L31" i="310"/>
  <c r="M31" i="310"/>
  <c r="N31" i="310"/>
  <c r="O31" i="310"/>
  <c r="P31" i="310"/>
  <c r="E34" i="310"/>
  <c r="F34" i="310"/>
  <c r="G34" i="310"/>
  <c r="H34" i="310"/>
  <c r="D31" i="309"/>
  <c r="E32" i="309"/>
  <c r="F32" i="309"/>
  <c r="G32" i="309"/>
  <c r="H32" i="309"/>
  <c r="I32" i="309"/>
  <c r="J32" i="309"/>
  <c r="K32" i="309"/>
  <c r="L32" i="309"/>
  <c r="M32" i="309"/>
  <c r="N32" i="309"/>
  <c r="O32" i="309"/>
  <c r="P32" i="309"/>
  <c r="G33" i="309"/>
  <c r="K33" i="309"/>
  <c r="O33" i="309"/>
  <c r="E35" i="309"/>
  <c r="F35" i="309"/>
  <c r="G35" i="309"/>
  <c r="H35" i="309"/>
  <c r="I35" i="309"/>
  <c r="J35" i="309"/>
  <c r="K35" i="309"/>
  <c r="L35" i="309"/>
  <c r="M35" i="309"/>
  <c r="N35" i="309"/>
  <c r="O35" i="309"/>
  <c r="P35" i="309"/>
  <c r="E38" i="308"/>
  <c r="F38" i="308"/>
  <c r="G38" i="308"/>
  <c r="H38" i="308"/>
  <c r="I38" i="308"/>
  <c r="J38" i="308"/>
  <c r="K38" i="308"/>
  <c r="L38" i="308"/>
  <c r="M38" i="308"/>
  <c r="N38" i="308"/>
  <c r="O38" i="308"/>
  <c r="E39" i="308"/>
  <c r="F39" i="308"/>
  <c r="N39" i="308"/>
  <c r="E41" i="308"/>
  <c r="F41" i="308"/>
  <c r="G41" i="308"/>
  <c r="H41" i="308"/>
  <c r="I41" i="308"/>
  <c r="J41" i="308"/>
  <c r="K41" i="308"/>
  <c r="L41" i="308"/>
  <c r="M41" i="308"/>
  <c r="N41" i="308"/>
  <c r="O41" i="308"/>
  <c r="P41" i="308"/>
  <c r="S40" i="308" s="1"/>
  <c r="S26" i="307"/>
  <c r="D29" i="307"/>
  <c r="E30" i="307"/>
  <c r="F30" i="307"/>
  <c r="G30" i="307"/>
  <c r="H30" i="307"/>
  <c r="I30" i="307"/>
  <c r="J30" i="307"/>
  <c r="K30" i="307"/>
  <c r="L30" i="307"/>
  <c r="M30" i="307"/>
  <c r="N30" i="307"/>
  <c r="O30" i="307"/>
  <c r="P30" i="307"/>
  <c r="J31" i="307"/>
  <c r="E33" i="307"/>
  <c r="F33" i="307"/>
  <c r="G33" i="307"/>
  <c r="H33" i="307"/>
  <c r="I33" i="307"/>
  <c r="J33" i="307"/>
  <c r="K33" i="307"/>
  <c r="L33" i="307"/>
  <c r="M33" i="307"/>
  <c r="N33" i="307"/>
  <c r="O33" i="307"/>
  <c r="P33" i="307"/>
  <c r="S32" i="307"/>
  <c r="S26" i="306"/>
  <c r="D28" i="306"/>
  <c r="E32" i="306"/>
  <c r="F32" i="306"/>
  <c r="G32" i="306"/>
  <c r="H32" i="306"/>
  <c r="I32" i="306"/>
  <c r="J32" i="306"/>
  <c r="K32" i="306"/>
  <c r="L32" i="306"/>
  <c r="M32" i="306"/>
  <c r="N32" i="306"/>
  <c r="O32" i="306"/>
  <c r="P32" i="306"/>
  <c r="S31" i="306"/>
  <c r="S33" i="305"/>
  <c r="D34" i="305"/>
  <c r="E35" i="305"/>
  <c r="E36" i="305" s="1"/>
  <c r="F35" i="305"/>
  <c r="H35" i="305"/>
  <c r="I35" i="305"/>
  <c r="J35" i="305"/>
  <c r="K35" i="305"/>
  <c r="L35" i="305"/>
  <c r="M35" i="305"/>
  <c r="N35" i="305"/>
  <c r="O35" i="305"/>
  <c r="P35" i="305"/>
  <c r="E38" i="305"/>
  <c r="F38" i="305"/>
  <c r="G38" i="305"/>
  <c r="H38" i="305"/>
  <c r="I38" i="305"/>
  <c r="J38" i="305"/>
  <c r="K38" i="305"/>
  <c r="L38" i="305"/>
  <c r="M38" i="305"/>
  <c r="N38" i="305"/>
  <c r="O38" i="305"/>
  <c r="P38" i="305"/>
  <c r="S37" i="305"/>
  <c r="D15" i="304"/>
  <c r="D18" i="304"/>
  <c r="D20" i="304"/>
  <c r="D22" i="304"/>
  <c r="D23" i="304"/>
  <c r="D25" i="304"/>
  <c r="D27" i="304"/>
  <c r="D28" i="304"/>
  <c r="D29" i="304"/>
  <c r="E33" i="304"/>
  <c r="F33" i="304"/>
  <c r="G33" i="304"/>
  <c r="H33" i="304"/>
  <c r="I33" i="304"/>
  <c r="J33" i="304"/>
  <c r="K33" i="304"/>
  <c r="L33" i="304"/>
  <c r="M33" i="304"/>
  <c r="N33" i="304"/>
  <c r="O33" i="304"/>
  <c r="P33" i="304"/>
  <c r="K34" i="304"/>
  <c r="M34" i="304"/>
  <c r="O34" i="304"/>
  <c r="E36" i="304"/>
  <c r="F36" i="304"/>
  <c r="G36" i="304"/>
  <c r="H36" i="304"/>
  <c r="I36" i="304"/>
  <c r="J36" i="304"/>
  <c r="K36" i="304"/>
  <c r="L36" i="304"/>
  <c r="M36" i="304"/>
  <c r="N36" i="304"/>
  <c r="O36" i="304"/>
  <c r="P36" i="304"/>
  <c r="S35" i="304"/>
  <c r="D25" i="303"/>
  <c r="E26" i="303"/>
  <c r="F26" i="303"/>
  <c r="G26" i="303"/>
  <c r="H26" i="303"/>
  <c r="I26" i="303"/>
  <c r="J26" i="303"/>
  <c r="K26" i="303"/>
  <c r="L26" i="303"/>
  <c r="M26" i="303"/>
  <c r="N26" i="303"/>
  <c r="O26" i="303"/>
  <c r="P26" i="303"/>
  <c r="N27" i="303"/>
  <c r="E29" i="303"/>
  <c r="F29" i="303"/>
  <c r="G29" i="303"/>
  <c r="H29" i="303"/>
  <c r="I29" i="303"/>
  <c r="J29" i="303"/>
  <c r="K29" i="303"/>
  <c r="L29" i="303"/>
  <c r="M29" i="303"/>
  <c r="N29" i="303"/>
  <c r="O29" i="303"/>
  <c r="P29" i="303"/>
  <c r="S28" i="303"/>
  <c r="S24" i="302"/>
  <c r="D29" i="302"/>
  <c r="E30" i="302"/>
  <c r="F30" i="302"/>
  <c r="G30" i="302"/>
  <c r="H30" i="302"/>
  <c r="I30" i="302"/>
  <c r="J30" i="302"/>
  <c r="K30" i="302"/>
  <c r="L30" i="302"/>
  <c r="M30" i="302"/>
  <c r="N30" i="302"/>
  <c r="O30" i="302"/>
  <c r="P30" i="302"/>
  <c r="E31" i="302"/>
  <c r="F31" i="302"/>
  <c r="G31" i="302" s="1"/>
  <c r="H31" i="302"/>
  <c r="I31" i="302" s="1"/>
  <c r="J31" i="302" s="1"/>
  <c r="K31" i="302" s="1"/>
  <c r="L31" i="302" s="1"/>
  <c r="M31" i="302" s="1"/>
  <c r="N31" i="302" s="1"/>
  <c r="O31" i="302" s="1"/>
  <c r="E33" i="302"/>
  <c r="F33" i="302"/>
  <c r="G33" i="302"/>
  <c r="H33" i="302"/>
  <c r="I33" i="302"/>
  <c r="J33" i="302"/>
  <c r="K33" i="302"/>
  <c r="L33" i="302"/>
  <c r="M33" i="302"/>
  <c r="N33" i="302"/>
  <c r="O33" i="302"/>
  <c r="P33" i="302"/>
  <c r="S32" i="302"/>
  <c r="S25" i="301"/>
  <c r="D29" i="301"/>
  <c r="E30" i="301"/>
  <c r="F30" i="301"/>
  <c r="G30" i="301"/>
  <c r="H30" i="301"/>
  <c r="I30" i="301"/>
  <c r="J30" i="301"/>
  <c r="K30" i="301"/>
  <c r="L30" i="301"/>
  <c r="M30" i="301"/>
  <c r="N30" i="301"/>
  <c r="O30" i="301"/>
  <c r="P30" i="301"/>
  <c r="E31" i="301"/>
  <c r="E33" i="301"/>
  <c r="F33" i="301"/>
  <c r="G33" i="301"/>
  <c r="H33" i="301"/>
  <c r="I33" i="301"/>
  <c r="J33" i="301"/>
  <c r="K33" i="301"/>
  <c r="L33" i="301"/>
  <c r="M33" i="301"/>
  <c r="N33" i="301"/>
  <c r="O33" i="301"/>
  <c r="P33" i="301"/>
  <c r="S32" i="301"/>
  <c r="S24" i="300"/>
  <c r="D29" i="300"/>
  <c r="E30" i="300"/>
  <c r="F30" i="300"/>
  <c r="G30" i="300"/>
  <c r="H30" i="300"/>
  <c r="I30" i="300"/>
  <c r="J30" i="300"/>
  <c r="K30" i="300"/>
  <c r="L30" i="300"/>
  <c r="M30" i="300"/>
  <c r="N30" i="300"/>
  <c r="O30" i="300"/>
  <c r="P30" i="300"/>
  <c r="E31" i="300"/>
  <c r="E33" i="300"/>
  <c r="F33" i="300"/>
  <c r="G33" i="300"/>
  <c r="H33" i="300"/>
  <c r="I33" i="300"/>
  <c r="J33" i="300"/>
  <c r="K33" i="300"/>
  <c r="L33" i="300"/>
  <c r="M33" i="300"/>
  <c r="N33" i="300"/>
  <c r="O33" i="300"/>
  <c r="P33" i="300"/>
  <c r="S32" i="300"/>
  <c r="S25" i="299"/>
  <c r="D28" i="299"/>
  <c r="E29" i="299"/>
  <c r="F29" i="299"/>
  <c r="G29" i="299"/>
  <c r="H29" i="299"/>
  <c r="I29" i="299"/>
  <c r="J29" i="299"/>
  <c r="K29" i="299"/>
  <c r="L29" i="299"/>
  <c r="M29" i="299"/>
  <c r="N29" i="299"/>
  <c r="O29" i="299"/>
  <c r="P29" i="299"/>
  <c r="E30" i="299"/>
  <c r="F30" i="299"/>
  <c r="G30" i="299" s="1"/>
  <c r="H30" i="299"/>
  <c r="I30" i="299" s="1"/>
  <c r="J30" i="299" s="1"/>
  <c r="K30" i="299" s="1"/>
  <c r="L30" i="299" s="1"/>
  <c r="M30" i="299" s="1"/>
  <c r="N30" i="299" s="1"/>
  <c r="O30" i="299" s="1"/>
  <c r="E32" i="299"/>
  <c r="F32" i="299"/>
  <c r="G32" i="299"/>
  <c r="H32" i="299"/>
  <c r="I32" i="299"/>
  <c r="J32" i="299"/>
  <c r="K32" i="299"/>
  <c r="L32" i="299"/>
  <c r="M32" i="299"/>
  <c r="N32" i="299"/>
  <c r="O32" i="299"/>
  <c r="P32" i="299"/>
  <c r="S31" i="299"/>
  <c r="S25" i="298"/>
  <c r="E34" i="298"/>
  <c r="F34" i="298"/>
  <c r="G34" i="298"/>
  <c r="H34" i="298"/>
  <c r="I34" i="298"/>
  <c r="J34" i="298"/>
  <c r="K34" i="298"/>
  <c r="L34" i="298"/>
  <c r="M34" i="298"/>
  <c r="N34" i="298"/>
  <c r="O34" i="298"/>
  <c r="P34" i="298"/>
  <c r="S33" i="298"/>
  <c r="S25" i="297"/>
  <c r="E29" i="297"/>
  <c r="F29" i="297"/>
  <c r="G29" i="297"/>
  <c r="H29" i="297"/>
  <c r="I29" i="297"/>
  <c r="J29" i="297"/>
  <c r="K29" i="297"/>
  <c r="L29" i="297"/>
  <c r="M29" i="297"/>
  <c r="N29" i="297"/>
  <c r="O29" i="297"/>
  <c r="P29" i="297"/>
  <c r="E30" i="297"/>
  <c r="E32" i="297"/>
  <c r="F32" i="297"/>
  <c r="G32" i="297"/>
  <c r="H32" i="297"/>
  <c r="I32" i="297"/>
  <c r="J32" i="297"/>
  <c r="K32" i="297"/>
  <c r="L32" i="297"/>
  <c r="M32" i="297"/>
  <c r="N32" i="297"/>
  <c r="O32" i="297"/>
  <c r="P32" i="297"/>
  <c r="S31" i="297"/>
  <c r="S26" i="296"/>
  <c r="D31" i="296"/>
  <c r="E32" i="296"/>
  <c r="G32" i="296"/>
  <c r="H32" i="296"/>
  <c r="I32" i="296"/>
  <c r="J32" i="296"/>
  <c r="K32" i="296"/>
  <c r="L32" i="296"/>
  <c r="M32" i="296"/>
  <c r="N32" i="296"/>
  <c r="O32" i="296"/>
  <c r="E33" i="296"/>
  <c r="E35" i="296"/>
  <c r="F35" i="296"/>
  <c r="G35" i="296"/>
  <c r="H35" i="296"/>
  <c r="I35" i="296"/>
  <c r="J35" i="296"/>
  <c r="K35" i="296"/>
  <c r="L35" i="296"/>
  <c r="M35" i="296"/>
  <c r="N35" i="296"/>
  <c r="O35" i="296"/>
  <c r="P35" i="296"/>
  <c r="S34" i="296" s="1"/>
  <c r="S23" i="295"/>
  <c r="D27" i="295"/>
  <c r="E28" i="295"/>
  <c r="F28" i="295"/>
  <c r="G28" i="295"/>
  <c r="H28" i="295"/>
  <c r="I28" i="295"/>
  <c r="J28" i="295"/>
  <c r="K28" i="295"/>
  <c r="L28" i="295"/>
  <c r="M28" i="295"/>
  <c r="N28" i="295"/>
  <c r="O28" i="295"/>
  <c r="P28" i="295"/>
  <c r="E29" i="295"/>
  <c r="E31" i="295"/>
  <c r="F31" i="295"/>
  <c r="G31" i="295"/>
  <c r="H31" i="295"/>
  <c r="I31" i="295"/>
  <c r="J31" i="295"/>
  <c r="K31" i="295"/>
  <c r="L31" i="295"/>
  <c r="M31" i="295"/>
  <c r="N31" i="295"/>
  <c r="O31" i="295"/>
  <c r="P31" i="295"/>
  <c r="S30" i="295"/>
  <c r="S23" i="294"/>
  <c r="D28" i="294"/>
  <c r="E29" i="294"/>
  <c r="F29" i="294"/>
  <c r="G29" i="294"/>
  <c r="H29" i="294"/>
  <c r="I29" i="294"/>
  <c r="J29" i="294"/>
  <c r="K29" i="294"/>
  <c r="L29" i="294"/>
  <c r="M29" i="294"/>
  <c r="N29" i="294"/>
  <c r="O29" i="294"/>
  <c r="P29" i="294"/>
  <c r="E30" i="294"/>
  <c r="E32" i="294"/>
  <c r="F32" i="294"/>
  <c r="G32" i="294"/>
  <c r="H32" i="294"/>
  <c r="I32" i="294"/>
  <c r="J32" i="294"/>
  <c r="K32" i="294"/>
  <c r="L32" i="294"/>
  <c r="M32" i="294"/>
  <c r="N32" i="294"/>
  <c r="O32" i="294"/>
  <c r="P32" i="294"/>
  <c r="S31" i="294" s="1"/>
  <c r="D28" i="293"/>
  <c r="E29" i="293"/>
  <c r="F29" i="293"/>
  <c r="G29" i="293"/>
  <c r="H29" i="293"/>
  <c r="I29" i="293"/>
  <c r="J29" i="293"/>
  <c r="K29" i="293"/>
  <c r="L29" i="293"/>
  <c r="M29" i="293"/>
  <c r="N29" i="293"/>
  <c r="O29" i="293"/>
  <c r="P29" i="293"/>
  <c r="E30" i="293"/>
  <c r="E32" i="293"/>
  <c r="F32" i="293"/>
  <c r="G32" i="293"/>
  <c r="H32" i="293"/>
  <c r="I32" i="293"/>
  <c r="J32" i="293"/>
  <c r="K32" i="293"/>
  <c r="L32" i="293"/>
  <c r="M32" i="293"/>
  <c r="N32" i="293"/>
  <c r="O32" i="293"/>
  <c r="P32" i="293"/>
  <c r="S31" i="293" s="1"/>
  <c r="S24" i="292"/>
  <c r="D29" i="292"/>
  <c r="E30" i="292"/>
  <c r="F30" i="292"/>
  <c r="G30" i="292"/>
  <c r="H30" i="292"/>
  <c r="I30" i="292"/>
  <c r="J30" i="292"/>
  <c r="K30" i="292"/>
  <c r="L30" i="292"/>
  <c r="M30" i="292"/>
  <c r="N30" i="292"/>
  <c r="O30" i="292"/>
  <c r="P30" i="292"/>
  <c r="E31" i="292"/>
  <c r="E33" i="292"/>
  <c r="F33" i="292"/>
  <c r="G33" i="292"/>
  <c r="H33" i="292"/>
  <c r="I33" i="292"/>
  <c r="J33" i="292"/>
  <c r="K33" i="292"/>
  <c r="L33" i="292"/>
  <c r="M33" i="292"/>
  <c r="N33" i="292"/>
  <c r="O33" i="292"/>
  <c r="P33" i="292"/>
  <c r="S32" i="292" s="1"/>
  <c r="S23" i="291"/>
  <c r="D28" i="291"/>
  <c r="F29" i="291"/>
  <c r="H29" i="291"/>
  <c r="I29" i="291"/>
  <c r="J29" i="291"/>
  <c r="K29" i="291"/>
  <c r="L29" i="291"/>
  <c r="M29" i="291"/>
  <c r="N29" i="291"/>
  <c r="E32" i="291"/>
  <c r="F32" i="291"/>
  <c r="G32" i="291"/>
  <c r="H32" i="291"/>
  <c r="I32" i="291"/>
  <c r="J32" i="291"/>
  <c r="K32" i="291"/>
  <c r="L32" i="291"/>
  <c r="M32" i="291"/>
  <c r="N32" i="291"/>
  <c r="O32" i="291"/>
  <c r="P32" i="291"/>
  <c r="S31" i="291"/>
  <c r="S23" i="290"/>
  <c r="D28" i="290"/>
  <c r="E29" i="290"/>
  <c r="F29" i="290"/>
  <c r="G29" i="290"/>
  <c r="H29" i="290"/>
  <c r="I29" i="290"/>
  <c r="J29" i="290"/>
  <c r="K29" i="290"/>
  <c r="L29" i="290"/>
  <c r="M29" i="290"/>
  <c r="N29" i="290"/>
  <c r="O29" i="290"/>
  <c r="P29" i="290"/>
  <c r="E32" i="290"/>
  <c r="F32" i="290"/>
  <c r="G32" i="290"/>
  <c r="H32" i="290"/>
  <c r="I32" i="290"/>
  <c r="J32" i="290"/>
  <c r="K32" i="290"/>
  <c r="L32" i="290"/>
  <c r="M32" i="290"/>
  <c r="N32" i="290"/>
  <c r="O32" i="290"/>
  <c r="P32" i="290"/>
  <c r="S31" i="290" s="1"/>
  <c r="K27" i="303"/>
  <c r="P34" i="304"/>
  <c r="N34" i="304"/>
  <c r="L34" i="304"/>
  <c r="J34" i="304"/>
  <c r="H34" i="304"/>
  <c r="D12" i="304"/>
  <c r="K31" i="307"/>
  <c r="O39" i="308"/>
  <c r="K39" i="308"/>
  <c r="P33" i="309"/>
  <c r="N33" i="309"/>
  <c r="L33" i="309"/>
  <c r="J33" i="309"/>
  <c r="H33" i="309"/>
  <c r="D24" i="304"/>
  <c r="D32" i="304"/>
  <c r="E24" i="223"/>
  <c r="F24" i="223"/>
  <c r="G24" i="223"/>
  <c r="H24" i="223"/>
  <c r="I24" i="223"/>
  <c r="J24" i="223"/>
  <c r="K24" i="223"/>
  <c r="L24" i="223"/>
  <c r="M24" i="223"/>
  <c r="N24" i="223"/>
  <c r="O24" i="223"/>
  <c r="P24" i="223"/>
  <c r="E25" i="223"/>
  <c r="M25" i="223"/>
  <c r="O25" i="223"/>
  <c r="L25" i="223"/>
  <c r="K25" i="223"/>
  <c r="D28" i="284"/>
  <c r="C25" i="286"/>
  <c r="S22" i="287"/>
  <c r="P27" i="287"/>
  <c r="S26" i="287" s="1"/>
  <c r="O27" i="287"/>
  <c r="N27" i="287"/>
  <c r="M27" i="287"/>
  <c r="L27" i="287"/>
  <c r="K27" i="287"/>
  <c r="J27" i="287"/>
  <c r="I27" i="287"/>
  <c r="H27" i="287"/>
  <c r="G27" i="287"/>
  <c r="F27" i="287"/>
  <c r="E27" i="287"/>
  <c r="D26" i="226"/>
  <c r="N25" i="282"/>
  <c r="P25" i="282"/>
  <c r="D26" i="283"/>
  <c r="D27" i="286"/>
  <c r="R28" i="286"/>
  <c r="D28" i="285"/>
  <c r="E29" i="285"/>
  <c r="F29" i="285"/>
  <c r="G29" i="285"/>
  <c r="H29" i="285"/>
  <c r="I29" i="285"/>
  <c r="J29" i="285"/>
  <c r="K29" i="285"/>
  <c r="L29" i="285"/>
  <c r="M29" i="285"/>
  <c r="N29" i="285"/>
  <c r="O29" i="285"/>
  <c r="P29" i="285"/>
  <c r="E30" i="285"/>
  <c r="E32" i="285"/>
  <c r="F32" i="285"/>
  <c r="G32" i="285"/>
  <c r="H32" i="285"/>
  <c r="I32" i="285"/>
  <c r="J32" i="285"/>
  <c r="K32" i="285"/>
  <c r="L32" i="285"/>
  <c r="M32" i="285"/>
  <c r="N32" i="285"/>
  <c r="O32" i="285"/>
  <c r="P32" i="285"/>
  <c r="E29" i="284"/>
  <c r="F29" i="284"/>
  <c r="G29" i="284"/>
  <c r="H29" i="284"/>
  <c r="I29" i="284"/>
  <c r="J29" i="284"/>
  <c r="K29" i="284"/>
  <c r="L29" i="284"/>
  <c r="M29" i="284"/>
  <c r="N29" i="284"/>
  <c r="O29" i="284"/>
  <c r="P29" i="284"/>
  <c r="E30" i="284"/>
  <c r="E32" i="284"/>
  <c r="F32" i="284"/>
  <c r="G32" i="284"/>
  <c r="H32" i="284"/>
  <c r="I32" i="284"/>
  <c r="J32" i="284"/>
  <c r="K32" i="284"/>
  <c r="L32" i="284"/>
  <c r="M32" i="284"/>
  <c r="N32" i="284"/>
  <c r="O32" i="284"/>
  <c r="P32" i="284"/>
  <c r="S23" i="283"/>
  <c r="N27" i="283"/>
  <c r="O27" i="283"/>
  <c r="P27" i="283"/>
  <c r="E30" i="283"/>
  <c r="F30" i="283"/>
  <c r="G30" i="283"/>
  <c r="H30" i="283"/>
  <c r="I30" i="283"/>
  <c r="J30" i="283"/>
  <c r="K30" i="283"/>
  <c r="L30" i="283"/>
  <c r="M30" i="283"/>
  <c r="N30" i="283"/>
  <c r="O30" i="283"/>
  <c r="P30" i="283"/>
  <c r="S29" i="283"/>
  <c r="S23" i="282"/>
  <c r="D24" i="282"/>
  <c r="E25" i="282"/>
  <c r="G25" i="282"/>
  <c r="H25" i="282"/>
  <c r="I25" i="282"/>
  <c r="J25" i="282"/>
  <c r="K25" i="282"/>
  <c r="L25" i="282"/>
  <c r="M25" i="282"/>
  <c r="O25" i="282"/>
  <c r="E28" i="282"/>
  <c r="F28" i="282"/>
  <c r="G28" i="282"/>
  <c r="H28" i="282"/>
  <c r="I28" i="282"/>
  <c r="J28" i="282"/>
  <c r="K28" i="282"/>
  <c r="L28" i="282"/>
  <c r="M28" i="282"/>
  <c r="N28" i="282"/>
  <c r="O28" i="282"/>
  <c r="P28" i="282"/>
  <c r="S29" i="282"/>
  <c r="S21" i="281"/>
  <c r="D24" i="281"/>
  <c r="P25" i="281"/>
  <c r="E28" i="281"/>
  <c r="F28" i="281"/>
  <c r="G28" i="281"/>
  <c r="H28" i="281"/>
  <c r="I28" i="281"/>
  <c r="J28" i="281"/>
  <c r="K28" i="281"/>
  <c r="L28" i="281"/>
  <c r="M28" i="281"/>
  <c r="N28" i="281"/>
  <c r="O28" i="281"/>
  <c r="P28" i="281"/>
  <c r="S27" i="281"/>
  <c r="S25" i="280"/>
  <c r="E29" i="280"/>
  <c r="F29" i="280"/>
  <c r="G29" i="280"/>
  <c r="H29" i="280"/>
  <c r="I29" i="280"/>
  <c r="J29" i="280"/>
  <c r="K29" i="280"/>
  <c r="L29" i="280"/>
  <c r="M29" i="280"/>
  <c r="N29" i="280"/>
  <c r="O29" i="280"/>
  <c r="S30" i="280"/>
  <c r="E29" i="279"/>
  <c r="F29" i="279"/>
  <c r="G29" i="279"/>
  <c r="H29" i="279"/>
  <c r="I29" i="279"/>
  <c r="J29" i="279"/>
  <c r="K29" i="279"/>
  <c r="L29" i="279"/>
  <c r="M29" i="279"/>
  <c r="N29" i="279"/>
  <c r="O29" i="279"/>
  <c r="P29" i="279"/>
  <c r="E32" i="279"/>
  <c r="F32" i="279"/>
  <c r="G32" i="279"/>
  <c r="H32" i="279"/>
  <c r="I32" i="279"/>
  <c r="J32" i="279"/>
  <c r="K32" i="279"/>
  <c r="L32" i="279"/>
  <c r="M32" i="279"/>
  <c r="N32" i="279"/>
  <c r="O32" i="279"/>
  <c r="P32" i="279"/>
  <c r="S31" i="279"/>
  <c r="S28" i="278"/>
  <c r="D30" i="278"/>
  <c r="E31" i="278"/>
  <c r="F31" i="278"/>
  <c r="G31" i="278"/>
  <c r="H31" i="278"/>
  <c r="I31" i="278"/>
  <c r="J31" i="278"/>
  <c r="K31" i="278"/>
  <c r="L31" i="278"/>
  <c r="M31" i="278"/>
  <c r="N31" i="278"/>
  <c r="O31" i="278"/>
  <c r="P31" i="278"/>
  <c r="S33" i="278"/>
  <c r="D22" i="275"/>
  <c r="E23" i="275"/>
  <c r="F23" i="275"/>
  <c r="G23" i="275"/>
  <c r="H23" i="275"/>
  <c r="I23" i="275"/>
  <c r="J23" i="275"/>
  <c r="K23" i="275"/>
  <c r="L23" i="275"/>
  <c r="M23" i="275"/>
  <c r="N23" i="275"/>
  <c r="N24" i="275"/>
  <c r="O23" i="275"/>
  <c r="P23" i="275"/>
  <c r="D24" i="274"/>
  <c r="E26" i="274"/>
  <c r="F26" i="274"/>
  <c r="G26" i="274"/>
  <c r="H26" i="274"/>
  <c r="I26" i="274"/>
  <c r="J26" i="274"/>
  <c r="K26" i="274"/>
  <c r="L26" i="274"/>
  <c r="M26" i="274"/>
  <c r="N26" i="274"/>
  <c r="O26" i="274"/>
  <c r="P26" i="274"/>
  <c r="E28" i="274"/>
  <c r="F28" i="274"/>
  <c r="G28" i="274"/>
  <c r="H28" i="274"/>
  <c r="I28" i="274"/>
  <c r="J28" i="274"/>
  <c r="K28" i="274"/>
  <c r="L28" i="274"/>
  <c r="M28" i="274"/>
  <c r="N28" i="274"/>
  <c r="O28" i="274"/>
  <c r="P28" i="274"/>
  <c r="S27" i="274"/>
  <c r="I30" i="285"/>
  <c r="I30" i="284"/>
  <c r="I24" i="275"/>
  <c r="K30" i="285"/>
  <c r="M30" i="279"/>
  <c r="M24" i="275"/>
  <c r="P24" i="275"/>
  <c r="G30" i="284"/>
  <c r="G30" i="285"/>
  <c r="L30" i="284"/>
  <c r="H30" i="284"/>
  <c r="L30" i="285"/>
  <c r="H30" i="285"/>
  <c r="P32" i="262"/>
  <c r="O32" i="262"/>
  <c r="N32" i="262"/>
  <c r="M32" i="262"/>
  <c r="L32" i="262"/>
  <c r="K32" i="262"/>
  <c r="J32" i="262"/>
  <c r="I32" i="262"/>
  <c r="H32" i="262"/>
  <c r="G32" i="262"/>
  <c r="F32" i="262"/>
  <c r="E32" i="262"/>
  <c r="P29" i="262"/>
  <c r="O29" i="262"/>
  <c r="N29" i="262"/>
  <c r="M29" i="262"/>
  <c r="L29" i="262"/>
  <c r="K29" i="262"/>
  <c r="J29" i="262"/>
  <c r="I29" i="262"/>
  <c r="H29" i="262"/>
  <c r="G29" i="262"/>
  <c r="F29" i="262"/>
  <c r="E29" i="262"/>
  <c r="D28" i="262"/>
  <c r="P32" i="261"/>
  <c r="O32" i="261"/>
  <c r="N32" i="261"/>
  <c r="M32" i="261"/>
  <c r="L32" i="261"/>
  <c r="K32" i="261"/>
  <c r="J32" i="261"/>
  <c r="I32" i="261"/>
  <c r="H32" i="261"/>
  <c r="G32" i="261"/>
  <c r="F32" i="261"/>
  <c r="E32" i="261"/>
  <c r="D28" i="261"/>
  <c r="D29" i="221"/>
  <c r="P30" i="262"/>
  <c r="G30" i="262"/>
  <c r="K30" i="262"/>
  <c r="J30" i="262"/>
  <c r="N30" i="262"/>
  <c r="G30" i="261"/>
  <c r="L30" i="261"/>
  <c r="S24" i="252"/>
  <c r="D33" i="252"/>
  <c r="E34" i="252"/>
  <c r="F34" i="252"/>
  <c r="G34" i="252"/>
  <c r="H34" i="252"/>
  <c r="I34" i="252"/>
  <c r="J34" i="252"/>
  <c r="K34" i="252"/>
  <c r="L34" i="252"/>
  <c r="M34" i="252"/>
  <c r="N34" i="252"/>
  <c r="O34" i="252"/>
  <c r="P34" i="252"/>
  <c r="E37" i="252"/>
  <c r="F37" i="252"/>
  <c r="G37" i="252"/>
  <c r="H37" i="252"/>
  <c r="I37" i="252"/>
  <c r="J37" i="252"/>
  <c r="K37" i="252"/>
  <c r="L37" i="252"/>
  <c r="M37" i="252"/>
  <c r="N37" i="252"/>
  <c r="O37" i="252"/>
  <c r="P37" i="252"/>
  <c r="S36" i="252"/>
  <c r="J35" i="252"/>
  <c r="L35" i="252"/>
  <c r="P38" i="251"/>
  <c r="O38" i="251"/>
  <c r="N38" i="251"/>
  <c r="M38" i="251"/>
  <c r="L38" i="251"/>
  <c r="K38" i="251"/>
  <c r="J38" i="251"/>
  <c r="I38" i="251"/>
  <c r="H38" i="251"/>
  <c r="G38" i="251"/>
  <c r="F38" i="251"/>
  <c r="E38" i="251"/>
  <c r="S37" i="251"/>
  <c r="P35" i="251"/>
  <c r="O35" i="251"/>
  <c r="N35" i="251"/>
  <c r="M35" i="251"/>
  <c r="L35" i="251"/>
  <c r="K35" i="251"/>
  <c r="J35" i="251"/>
  <c r="I35" i="251"/>
  <c r="H35" i="251"/>
  <c r="G35" i="251"/>
  <c r="F35" i="251"/>
  <c r="E35" i="251"/>
  <c r="D34" i="251"/>
  <c r="D34" i="250"/>
  <c r="E35" i="250"/>
  <c r="F35" i="250"/>
  <c r="G35" i="250"/>
  <c r="H35" i="250"/>
  <c r="I35" i="250"/>
  <c r="J35" i="250"/>
  <c r="K35" i="250"/>
  <c r="L35" i="250"/>
  <c r="M35" i="250"/>
  <c r="N35" i="250"/>
  <c r="O35" i="250"/>
  <c r="P35" i="250"/>
  <c r="E36" i="250"/>
  <c r="E38" i="250"/>
  <c r="F38" i="250"/>
  <c r="G38" i="250"/>
  <c r="H38" i="250"/>
  <c r="I38" i="250"/>
  <c r="J38" i="250"/>
  <c r="K38" i="250"/>
  <c r="L38" i="250"/>
  <c r="M38" i="250"/>
  <c r="N38" i="250"/>
  <c r="O38" i="250"/>
  <c r="P38" i="250"/>
  <c r="S37" i="250" s="1"/>
  <c r="S23" i="249"/>
  <c r="D25" i="249"/>
  <c r="E26" i="249"/>
  <c r="F26" i="249"/>
  <c r="G26" i="249"/>
  <c r="H26" i="249"/>
  <c r="I26" i="249"/>
  <c r="J26" i="249"/>
  <c r="K26" i="249"/>
  <c r="L26" i="249"/>
  <c r="M26" i="249"/>
  <c r="N26" i="249"/>
  <c r="O26" i="249"/>
  <c r="P26" i="249"/>
  <c r="E27" i="249"/>
  <c r="E29" i="249"/>
  <c r="F29" i="249"/>
  <c r="G29" i="249"/>
  <c r="H29" i="249"/>
  <c r="I29" i="249"/>
  <c r="J29" i="249"/>
  <c r="K29" i="249"/>
  <c r="L29" i="249"/>
  <c r="M29" i="249"/>
  <c r="N29" i="249"/>
  <c r="O29" i="249"/>
  <c r="P29" i="249"/>
  <c r="S28" i="249"/>
  <c r="D28" i="248"/>
  <c r="E29" i="248"/>
  <c r="F29" i="248"/>
  <c r="G29" i="248"/>
  <c r="H29" i="248"/>
  <c r="I29" i="248"/>
  <c r="J29" i="248"/>
  <c r="K29" i="248"/>
  <c r="L29" i="248"/>
  <c r="M29" i="248"/>
  <c r="N29" i="248"/>
  <c r="O29" i="248"/>
  <c r="P29" i="248"/>
  <c r="E30" i="248"/>
  <c r="E32" i="248"/>
  <c r="F32" i="248"/>
  <c r="G32" i="248"/>
  <c r="H32" i="248"/>
  <c r="I32" i="248"/>
  <c r="J32" i="248"/>
  <c r="K32" i="248"/>
  <c r="L32" i="248"/>
  <c r="M32" i="248"/>
  <c r="N32" i="248"/>
  <c r="O32" i="248"/>
  <c r="P32" i="248"/>
  <c r="S31" i="248"/>
  <c r="F27" i="249"/>
  <c r="O27" i="249"/>
  <c r="J27" i="249"/>
  <c r="I27" i="249"/>
  <c r="K27" i="249"/>
  <c r="J36" i="250"/>
  <c r="P36" i="251"/>
  <c r="I36" i="250"/>
  <c r="N30" i="248"/>
  <c r="M30" i="248"/>
  <c r="E36" i="251"/>
  <c r="K36" i="251"/>
  <c r="H36" i="251"/>
  <c r="I27" i="247"/>
  <c r="D26" i="247"/>
  <c r="E27" i="247"/>
  <c r="F27" i="247"/>
  <c r="G27" i="247"/>
  <c r="H27" i="247"/>
  <c r="J27" i="247"/>
  <c r="K27" i="247"/>
  <c r="L27" i="247"/>
  <c r="M27" i="247"/>
  <c r="N27" i="247"/>
  <c r="O27" i="247"/>
  <c r="P27" i="247"/>
  <c r="E30" i="247"/>
  <c r="F30" i="247"/>
  <c r="G30" i="247"/>
  <c r="H30" i="247"/>
  <c r="I30" i="247"/>
  <c r="J30" i="247"/>
  <c r="K30" i="247"/>
  <c r="L30" i="247"/>
  <c r="M30" i="247"/>
  <c r="N30" i="247"/>
  <c r="O30" i="247"/>
  <c r="P30" i="247"/>
  <c r="S29" i="247"/>
  <c r="F28" i="247"/>
  <c r="L28" i="247"/>
  <c r="K28" i="247"/>
  <c r="P31" i="239"/>
  <c r="O31" i="239"/>
  <c r="N31" i="239"/>
  <c r="M31" i="239"/>
  <c r="L31" i="239"/>
  <c r="K31" i="239"/>
  <c r="J31" i="239"/>
  <c r="I31" i="239"/>
  <c r="H31" i="239"/>
  <c r="G31" i="239"/>
  <c r="F31" i="239"/>
  <c r="E31" i="239"/>
  <c r="S30" i="239"/>
  <c r="P28" i="239"/>
  <c r="O28" i="239"/>
  <c r="N28" i="239"/>
  <c r="M28" i="239"/>
  <c r="L28" i="239"/>
  <c r="K28" i="239"/>
  <c r="J28" i="239"/>
  <c r="I28" i="239"/>
  <c r="H28" i="239"/>
  <c r="G28" i="239"/>
  <c r="F28" i="239"/>
  <c r="E28" i="239"/>
  <c r="E29" i="239" s="1"/>
  <c r="D27" i="239"/>
  <c r="S22" i="239"/>
  <c r="F29" i="239"/>
  <c r="G29" i="239" s="1"/>
  <c r="H29" i="239" s="1"/>
  <c r="I29" i="239" s="1"/>
  <c r="J29" i="239" s="1"/>
  <c r="K29" i="239" s="1"/>
  <c r="L29" i="239" s="1"/>
  <c r="M29" i="239" s="1"/>
  <c r="N29" i="239" s="1"/>
  <c r="O29" i="239" s="1"/>
  <c r="P29" i="239" s="1"/>
  <c r="P31" i="238"/>
  <c r="O31" i="238"/>
  <c r="N31" i="238"/>
  <c r="M31" i="238"/>
  <c r="L31" i="238"/>
  <c r="K31" i="238"/>
  <c r="J31" i="238"/>
  <c r="I31" i="238"/>
  <c r="H31" i="238"/>
  <c r="G31" i="238"/>
  <c r="F31" i="238"/>
  <c r="E31" i="238"/>
  <c r="S30" i="238"/>
  <c r="P28" i="238"/>
  <c r="O28" i="238"/>
  <c r="N28" i="238"/>
  <c r="M28" i="238"/>
  <c r="L28" i="238"/>
  <c r="K28" i="238"/>
  <c r="J28" i="238"/>
  <c r="I28" i="238"/>
  <c r="H28" i="238"/>
  <c r="G28" i="238"/>
  <c r="F28" i="238"/>
  <c r="E28" i="238"/>
  <c r="E29" i="238"/>
  <c r="F29" i="238" s="1"/>
  <c r="D27" i="238"/>
  <c r="S22" i="238"/>
  <c r="P31" i="237"/>
  <c r="O31" i="237"/>
  <c r="N31" i="237"/>
  <c r="M31" i="237"/>
  <c r="L31" i="237"/>
  <c r="K31" i="237"/>
  <c r="J31" i="237"/>
  <c r="I31" i="237"/>
  <c r="H31" i="237"/>
  <c r="G31" i="237"/>
  <c r="F31" i="237"/>
  <c r="E31" i="237"/>
  <c r="S30" i="237"/>
  <c r="P28" i="237"/>
  <c r="O28" i="237"/>
  <c r="N28" i="237"/>
  <c r="M28" i="237"/>
  <c r="L28" i="237"/>
  <c r="K28" i="237"/>
  <c r="J28" i="237"/>
  <c r="I28" i="237"/>
  <c r="H28" i="237"/>
  <c r="G28" i="237"/>
  <c r="F28" i="237"/>
  <c r="E28" i="237"/>
  <c r="E29" i="237"/>
  <c r="F29" i="237" s="1"/>
  <c r="D27" i="237"/>
  <c r="S22" i="237"/>
  <c r="P31" i="236"/>
  <c r="O31" i="236"/>
  <c r="N31" i="236"/>
  <c r="M31" i="236"/>
  <c r="L31" i="236"/>
  <c r="K31" i="236"/>
  <c r="J31" i="236"/>
  <c r="I31" i="236"/>
  <c r="H31" i="236"/>
  <c r="G31" i="236"/>
  <c r="F31" i="236"/>
  <c r="E31" i="236"/>
  <c r="S30" i="236"/>
  <c r="P28" i="236"/>
  <c r="O28" i="236"/>
  <c r="N28" i="236"/>
  <c r="M28" i="236"/>
  <c r="L28" i="236"/>
  <c r="K28" i="236"/>
  <c r="J28" i="236"/>
  <c r="I28" i="236"/>
  <c r="H28" i="236"/>
  <c r="G28" i="236"/>
  <c r="F28" i="236"/>
  <c r="E28" i="236"/>
  <c r="E29" i="236"/>
  <c r="F29" i="236" s="1"/>
  <c r="D27" i="236"/>
  <c r="S22" i="236"/>
  <c r="G29" i="238"/>
  <c r="H29" i="238" s="1"/>
  <c r="I29" i="238" s="1"/>
  <c r="J29" i="238" s="1"/>
  <c r="K29" i="238" s="1"/>
  <c r="L29" i="238" s="1"/>
  <c r="M29" i="238" s="1"/>
  <c r="N29" i="238" s="1"/>
  <c r="O29" i="238" s="1"/>
  <c r="G29" i="237"/>
  <c r="H29" i="237" s="1"/>
  <c r="I29" i="237"/>
  <c r="J29" i="237" s="1"/>
  <c r="K29" i="237" s="1"/>
  <c r="L29" i="237" s="1"/>
  <c r="M29" i="237" s="1"/>
  <c r="N29" i="237" s="1"/>
  <c r="O29" i="237" s="1"/>
  <c r="G29" i="236"/>
  <c r="H29" i="236" s="1"/>
  <c r="I29" i="236" s="1"/>
  <c r="J29" i="236" s="1"/>
  <c r="K29" i="236" s="1"/>
  <c r="L29" i="236" s="1"/>
  <c r="M29" i="236" s="1"/>
  <c r="N29" i="236" s="1"/>
  <c r="O29" i="236" s="1"/>
  <c r="P27" i="226"/>
  <c r="O27" i="226"/>
  <c r="N27" i="226"/>
  <c r="L27" i="226"/>
  <c r="K27" i="226"/>
  <c r="J27" i="226"/>
  <c r="I27" i="226"/>
  <c r="H27" i="226"/>
  <c r="G27" i="226"/>
  <c r="F27" i="226"/>
  <c r="E27" i="226"/>
  <c r="P33" i="221"/>
  <c r="O33" i="221"/>
  <c r="N33" i="221"/>
  <c r="M33" i="221"/>
  <c r="L33" i="221"/>
  <c r="K33" i="221"/>
  <c r="J33" i="221"/>
  <c r="I33" i="221"/>
  <c r="H33" i="221"/>
  <c r="G33" i="221"/>
  <c r="F33" i="221"/>
  <c r="E33" i="221"/>
  <c r="P28" i="226"/>
  <c r="E28" i="226"/>
  <c r="G28" i="226"/>
  <c r="O28" i="226"/>
  <c r="L28" i="226"/>
  <c r="E31" i="221"/>
  <c r="G31" i="221"/>
  <c r="I31" i="221"/>
  <c r="K31" i="221"/>
  <c r="M31" i="221"/>
  <c r="O31" i="221"/>
  <c r="H31" i="221"/>
  <c r="J31" i="221"/>
  <c r="L31" i="221"/>
  <c r="N31" i="221"/>
  <c r="P34" i="220"/>
  <c r="O34" i="220"/>
  <c r="N34" i="220"/>
  <c r="M34" i="220"/>
  <c r="L34" i="220"/>
  <c r="K34" i="220"/>
  <c r="J34" i="220"/>
  <c r="I34" i="220"/>
  <c r="H34" i="220"/>
  <c r="G34" i="220"/>
  <c r="F34" i="220"/>
  <c r="E34" i="220"/>
  <c r="P31" i="220"/>
  <c r="O31" i="220"/>
  <c r="N31" i="220"/>
  <c r="M31" i="220"/>
  <c r="L31" i="220"/>
  <c r="K31" i="220"/>
  <c r="J31" i="220"/>
  <c r="I31" i="220"/>
  <c r="H31" i="220"/>
  <c r="G31" i="220"/>
  <c r="F31" i="220"/>
  <c r="E31" i="220"/>
  <c r="D30" i="220"/>
  <c r="P31" i="216"/>
  <c r="O31" i="216"/>
  <c r="N31" i="216"/>
  <c r="M31" i="216"/>
  <c r="L31" i="216"/>
  <c r="K31" i="216"/>
  <c r="J31" i="216"/>
  <c r="I31" i="216"/>
  <c r="H31" i="216"/>
  <c r="G31" i="216"/>
  <c r="F31" i="216"/>
  <c r="E31" i="216"/>
  <c r="S30" i="216"/>
  <c r="P28" i="216"/>
  <c r="O28" i="216"/>
  <c r="N28" i="216"/>
  <c r="M28" i="216"/>
  <c r="L28" i="216"/>
  <c r="K28" i="216"/>
  <c r="J28" i="216"/>
  <c r="I28" i="216"/>
  <c r="H28" i="216"/>
  <c r="G28" i="216"/>
  <c r="F28" i="216"/>
  <c r="E28" i="216"/>
  <c r="D27" i="216"/>
  <c r="S25" i="216"/>
  <c r="P33" i="215"/>
  <c r="O33" i="215"/>
  <c r="N33" i="215"/>
  <c r="M33" i="215"/>
  <c r="L33" i="215"/>
  <c r="K33" i="215"/>
  <c r="J33" i="215"/>
  <c r="I33" i="215"/>
  <c r="H33" i="215"/>
  <c r="G33" i="215"/>
  <c r="F33" i="215"/>
  <c r="E33" i="215"/>
  <c r="S32" i="215"/>
  <c r="P30" i="215"/>
  <c r="O30" i="215"/>
  <c r="N30" i="215"/>
  <c r="M30" i="215"/>
  <c r="L30" i="215"/>
  <c r="K30" i="215"/>
  <c r="J30" i="215"/>
  <c r="I30" i="215"/>
  <c r="H30" i="215"/>
  <c r="G30" i="215"/>
  <c r="F30" i="215"/>
  <c r="E30" i="215"/>
  <c r="D29" i="215"/>
  <c r="P38" i="155"/>
  <c r="O38" i="155"/>
  <c r="N38" i="155"/>
  <c r="M38" i="155"/>
  <c r="L38" i="155"/>
  <c r="K38" i="155"/>
  <c r="J38" i="155"/>
  <c r="I38" i="155"/>
  <c r="H38" i="155"/>
  <c r="G38" i="155"/>
  <c r="F38" i="155"/>
  <c r="E38" i="155"/>
  <c r="S37" i="155"/>
  <c r="P35" i="155"/>
  <c r="O35" i="155"/>
  <c r="N35" i="155"/>
  <c r="M35" i="155"/>
  <c r="L35" i="155"/>
  <c r="K35" i="155"/>
  <c r="J35" i="155"/>
  <c r="I35" i="155"/>
  <c r="H35" i="155"/>
  <c r="G35" i="155"/>
  <c r="F35" i="155"/>
  <c r="P36" i="155" s="1"/>
  <c r="E35" i="155"/>
  <c r="D34" i="155"/>
  <c r="P32" i="220"/>
  <c r="O36" i="155"/>
  <c r="H32" i="220"/>
  <c r="L32" i="220"/>
  <c r="E32" i="220"/>
  <c r="I32" i="220"/>
  <c r="M32" i="220"/>
  <c r="L29" i="216"/>
  <c r="K29" i="216"/>
  <c r="H36" i="155"/>
  <c r="L36" i="155"/>
  <c r="E36" i="155"/>
  <c r="I36" i="155"/>
  <c r="M36" i="155"/>
  <c r="P23" i="214"/>
  <c r="O23" i="214"/>
  <c r="N23" i="214"/>
  <c r="M23" i="214"/>
  <c r="L23" i="214"/>
  <c r="K23" i="214"/>
  <c r="J23" i="214"/>
  <c r="I23" i="214"/>
  <c r="H23" i="214"/>
  <c r="G23" i="214"/>
  <c r="F23" i="214"/>
  <c r="E23" i="214"/>
  <c r="E24" i="214" s="1"/>
  <c r="D22" i="214"/>
  <c r="P27" i="213"/>
  <c r="O27" i="213"/>
  <c r="N27" i="213"/>
  <c r="M27" i="213"/>
  <c r="L27" i="213"/>
  <c r="K27" i="213"/>
  <c r="J27" i="213"/>
  <c r="I27" i="213"/>
  <c r="H27" i="213"/>
  <c r="G27" i="213"/>
  <c r="F27" i="213"/>
  <c r="F28" i="213" s="1"/>
  <c r="E27" i="213"/>
  <c r="D26" i="213"/>
  <c r="P24" i="212"/>
  <c r="O24" i="212"/>
  <c r="N24" i="212"/>
  <c r="M24" i="212"/>
  <c r="L24" i="212"/>
  <c r="K24" i="212"/>
  <c r="J24" i="212"/>
  <c r="I24" i="212"/>
  <c r="H24" i="212"/>
  <c r="G24" i="212"/>
  <c r="F24" i="212"/>
  <c r="E24" i="212"/>
  <c r="N25" i="212" s="1"/>
  <c r="D23" i="212"/>
  <c r="P28" i="213"/>
  <c r="I24" i="214"/>
  <c r="F24" i="214"/>
  <c r="N24" i="214"/>
  <c r="J28" i="213"/>
  <c r="E28" i="213"/>
  <c r="K28" i="213"/>
  <c r="L25" i="212"/>
  <c r="J25" i="212"/>
  <c r="K25" i="212"/>
  <c r="P28" i="208"/>
  <c r="O28" i="208"/>
  <c r="N28" i="208"/>
  <c r="M28" i="208"/>
  <c r="L28" i="208"/>
  <c r="K28" i="208"/>
  <c r="J28" i="208"/>
  <c r="I28" i="208"/>
  <c r="H28" i="208"/>
  <c r="G28" i="208"/>
  <c r="F28" i="208"/>
  <c r="E28" i="208"/>
  <c r="D27" i="208"/>
  <c r="P28" i="206"/>
  <c r="O28" i="206"/>
  <c r="N28" i="206"/>
  <c r="M28" i="206"/>
  <c r="L28" i="206"/>
  <c r="K28" i="206"/>
  <c r="J28" i="206"/>
  <c r="I28" i="206"/>
  <c r="H28" i="206"/>
  <c r="G28" i="206"/>
  <c r="F28" i="206"/>
  <c r="E28" i="206"/>
  <c r="S27" i="206"/>
  <c r="P26" i="206"/>
  <c r="O26" i="206"/>
  <c r="N26" i="206"/>
  <c r="M26" i="206"/>
  <c r="L26" i="206"/>
  <c r="K26" i="206"/>
  <c r="J26" i="206"/>
  <c r="I26" i="206"/>
  <c r="H26" i="206"/>
  <c r="G26" i="206"/>
  <c r="F26" i="206"/>
  <c r="E26" i="206"/>
  <c r="D24" i="206"/>
  <c r="P33" i="204"/>
  <c r="O33" i="204"/>
  <c r="N33" i="204"/>
  <c r="M33" i="204"/>
  <c r="L33" i="204"/>
  <c r="K33" i="204"/>
  <c r="J33" i="204"/>
  <c r="I33" i="204"/>
  <c r="H33" i="204"/>
  <c r="G33" i="204"/>
  <c r="F33" i="204"/>
  <c r="E33" i="204"/>
  <c r="S32" i="204"/>
  <c r="P30" i="204"/>
  <c r="O30" i="204"/>
  <c r="N30" i="204"/>
  <c r="M30" i="204"/>
  <c r="L30" i="204"/>
  <c r="K30" i="204"/>
  <c r="J30" i="204"/>
  <c r="I30" i="204"/>
  <c r="H30" i="204"/>
  <c r="G30" i="204"/>
  <c r="F30" i="204"/>
  <c r="E30" i="204"/>
  <c r="D27" i="204"/>
  <c r="D26" i="204"/>
  <c r="D25" i="204"/>
  <c r="D23" i="204" s="1"/>
  <c r="D24" i="204"/>
  <c r="D22" i="204"/>
  <c r="D20" i="204"/>
  <c r="D19" i="204"/>
  <c r="D18" i="204"/>
  <c r="D17" i="204"/>
  <c r="D14" i="204"/>
  <c r="D13" i="204"/>
  <c r="D12" i="204" s="1"/>
  <c r="H29" i="96"/>
  <c r="I29" i="96"/>
  <c r="J29" i="96"/>
  <c r="K29" i="96"/>
  <c r="L29" i="96"/>
  <c r="M29" i="96"/>
  <c r="N29" i="96"/>
  <c r="O29" i="96"/>
  <c r="P29" i="96"/>
  <c r="G29" i="96"/>
  <c r="F29" i="96"/>
  <c r="D28" i="96"/>
  <c r="D29" i="204"/>
  <c r="P29" i="208"/>
  <c r="K31" i="204"/>
  <c r="E31" i="204"/>
  <c r="J31" i="204"/>
  <c r="E29" i="208"/>
  <c r="G29" i="208"/>
  <c r="K29" i="208"/>
  <c r="O29" i="208"/>
  <c r="H29" i="208"/>
  <c r="L29" i="208"/>
  <c r="P22" i="201"/>
  <c r="O22" i="201"/>
  <c r="N22" i="201"/>
  <c r="M22" i="201"/>
  <c r="L22" i="201"/>
  <c r="K22" i="201"/>
  <c r="J22" i="201"/>
  <c r="I22" i="201"/>
  <c r="H22" i="201"/>
  <c r="G22" i="201"/>
  <c r="F22" i="201"/>
  <c r="E22" i="201"/>
  <c r="S21" i="201"/>
  <c r="P19" i="201"/>
  <c r="H19" i="201"/>
  <c r="G19" i="201"/>
  <c r="F19" i="201"/>
  <c r="E19" i="201"/>
  <c r="D18" i="201"/>
  <c r="F20" i="201"/>
  <c r="J20" i="201"/>
  <c r="N20" i="201"/>
  <c r="E20" i="201"/>
  <c r="I20" i="201"/>
  <c r="M20" i="201"/>
  <c r="R29" i="186"/>
  <c r="O27" i="186"/>
  <c r="N27" i="186"/>
  <c r="M27" i="186"/>
  <c r="L27" i="186"/>
  <c r="K27" i="186"/>
  <c r="J27" i="186"/>
  <c r="I27" i="186"/>
  <c r="H27" i="186"/>
  <c r="G27" i="186"/>
  <c r="F27" i="186"/>
  <c r="E27" i="186"/>
  <c r="D27" i="186"/>
  <c r="C26" i="186"/>
  <c r="R21" i="198"/>
  <c r="P19" i="198"/>
  <c r="O19" i="198"/>
  <c r="N19" i="198"/>
  <c r="M19" i="198"/>
  <c r="L19" i="198"/>
  <c r="K19" i="198"/>
  <c r="J19" i="198"/>
  <c r="I19" i="198"/>
  <c r="H19" i="198"/>
  <c r="G19" i="198"/>
  <c r="F19" i="198"/>
  <c r="E19" i="198"/>
  <c r="D18" i="198"/>
  <c r="N28" i="186"/>
  <c r="G28" i="186"/>
  <c r="K28" i="186"/>
  <c r="O28" i="186"/>
  <c r="D28" i="186"/>
  <c r="F28" i="186"/>
  <c r="J28" i="186"/>
  <c r="E20" i="198"/>
  <c r="I20" i="198"/>
  <c r="M20" i="198"/>
  <c r="F20" i="198"/>
  <c r="J20" i="198"/>
  <c r="S22" i="197"/>
  <c r="P27" i="191"/>
  <c r="O27" i="191"/>
  <c r="N27" i="191"/>
  <c r="M27" i="191"/>
  <c r="L27" i="191"/>
  <c r="K27" i="191"/>
  <c r="J27" i="191"/>
  <c r="I27" i="191"/>
  <c r="H27" i="191"/>
  <c r="G27" i="191"/>
  <c r="F27" i="191"/>
  <c r="E27" i="191"/>
  <c r="S26" i="191"/>
  <c r="P24" i="191"/>
  <c r="O24" i="191"/>
  <c r="N24" i="191"/>
  <c r="M24" i="191"/>
  <c r="L24" i="191"/>
  <c r="K24" i="191"/>
  <c r="J24" i="191"/>
  <c r="I24" i="191"/>
  <c r="H24" i="191"/>
  <c r="G24" i="191"/>
  <c r="F24" i="191"/>
  <c r="E24" i="191"/>
  <c r="D23" i="191"/>
  <c r="S21" i="191"/>
  <c r="P28" i="197"/>
  <c r="O28" i="197"/>
  <c r="N28" i="197"/>
  <c r="M28" i="197"/>
  <c r="L28" i="197"/>
  <c r="K28" i="197"/>
  <c r="J28" i="197"/>
  <c r="I28" i="197"/>
  <c r="H28" i="197"/>
  <c r="G28" i="197"/>
  <c r="F28" i="197"/>
  <c r="E28" i="197"/>
  <c r="S27" i="197"/>
  <c r="P25" i="197"/>
  <c r="O25" i="197"/>
  <c r="N25" i="197"/>
  <c r="M25" i="197"/>
  <c r="L25" i="197"/>
  <c r="K25" i="197"/>
  <c r="J25" i="197"/>
  <c r="I25" i="197"/>
  <c r="H25" i="197"/>
  <c r="G25" i="197"/>
  <c r="F25" i="197"/>
  <c r="E25" i="197"/>
  <c r="D26" i="173"/>
  <c r="E27" i="173"/>
  <c r="F27" i="173"/>
  <c r="G27" i="173"/>
  <c r="G28" i="173"/>
  <c r="H27" i="173"/>
  <c r="I27" i="173"/>
  <c r="J27" i="173"/>
  <c r="K27" i="173"/>
  <c r="L27" i="173"/>
  <c r="M27" i="173"/>
  <c r="N27" i="173"/>
  <c r="O27" i="173"/>
  <c r="P27" i="173"/>
  <c r="E28" i="173"/>
  <c r="E30" i="173"/>
  <c r="F30" i="173"/>
  <c r="G30" i="173"/>
  <c r="H30" i="173"/>
  <c r="I30" i="173"/>
  <c r="J30" i="173"/>
  <c r="K30" i="173"/>
  <c r="L30" i="173"/>
  <c r="M30" i="173"/>
  <c r="N30" i="173"/>
  <c r="P30" i="173"/>
  <c r="S29" i="173" s="1"/>
  <c r="N28" i="173"/>
  <c r="P28" i="173"/>
  <c r="J28" i="173"/>
  <c r="O25" i="191"/>
  <c r="L25" i="191"/>
  <c r="E25" i="191"/>
  <c r="K25" i="191"/>
  <c r="L26" i="197"/>
  <c r="G26" i="197"/>
  <c r="O28" i="173"/>
  <c r="K28" i="173"/>
  <c r="O28" i="134"/>
  <c r="O28" i="171"/>
  <c r="O30" i="174"/>
  <c r="P30" i="174"/>
  <c r="N30" i="174"/>
  <c r="E27" i="174"/>
  <c r="F27" i="174"/>
  <c r="G27" i="174"/>
  <c r="H27" i="174"/>
  <c r="I27" i="174"/>
  <c r="J27" i="174"/>
  <c r="K27" i="174"/>
  <c r="L27" i="174"/>
  <c r="M27" i="174"/>
  <c r="N27" i="174"/>
  <c r="O27" i="174"/>
  <c r="P27" i="174"/>
  <c r="N24" i="78"/>
  <c r="O24" i="78"/>
  <c r="P24" i="78"/>
  <c r="G24" i="78"/>
  <c r="P31" i="196"/>
  <c r="O31" i="196"/>
  <c r="N31" i="196"/>
  <c r="M31" i="196"/>
  <c r="L31" i="196"/>
  <c r="K31" i="196"/>
  <c r="J31" i="196"/>
  <c r="I31" i="196"/>
  <c r="H31" i="196"/>
  <c r="G31" i="196"/>
  <c r="F31" i="196"/>
  <c r="E31" i="196"/>
  <c r="S30" i="196"/>
  <c r="P28" i="196"/>
  <c r="O28" i="196"/>
  <c r="N28" i="196"/>
  <c r="M28" i="196"/>
  <c r="L28" i="196"/>
  <c r="K28" i="196"/>
  <c r="J28" i="196"/>
  <c r="I28" i="196"/>
  <c r="H28" i="196"/>
  <c r="G28" i="196"/>
  <c r="F28" i="196"/>
  <c r="E28" i="196"/>
  <c r="D27" i="196"/>
  <c r="G21" i="181"/>
  <c r="F21" i="181"/>
  <c r="D21" i="181"/>
  <c r="P28" i="174"/>
  <c r="J29" i="196"/>
  <c r="E29" i="196"/>
  <c r="M29" i="196"/>
  <c r="I22" i="182"/>
  <c r="G22" i="182"/>
  <c r="F22" i="182"/>
  <c r="E22" i="182"/>
  <c r="E23" i="182" s="1"/>
  <c r="F30" i="195"/>
  <c r="G30" i="195"/>
  <c r="H30" i="195"/>
  <c r="I30" i="195"/>
  <c r="J30" i="195"/>
  <c r="K30" i="195"/>
  <c r="L30" i="195"/>
  <c r="M30" i="195"/>
  <c r="N30" i="195"/>
  <c r="O30" i="195"/>
  <c r="P30" i="195"/>
  <c r="E30" i="195"/>
  <c r="D29" i="195"/>
  <c r="F31" i="195"/>
  <c r="G31" i="195"/>
  <c r="H31" i="195"/>
  <c r="P31" i="189"/>
  <c r="O31" i="189"/>
  <c r="N31" i="189"/>
  <c r="M31" i="189"/>
  <c r="L31" i="189"/>
  <c r="K31" i="189"/>
  <c r="J31" i="189"/>
  <c r="I31" i="189"/>
  <c r="H31" i="189"/>
  <c r="G31" i="189"/>
  <c r="F31" i="189"/>
  <c r="E31" i="189"/>
  <c r="S30" i="189"/>
  <c r="P28" i="189"/>
  <c r="O28" i="189"/>
  <c r="N28" i="189"/>
  <c r="M28" i="189"/>
  <c r="L28" i="189"/>
  <c r="K28" i="189"/>
  <c r="J28" i="189"/>
  <c r="I28" i="189"/>
  <c r="H28" i="189"/>
  <c r="G28" i="189"/>
  <c r="F28" i="189"/>
  <c r="E28" i="189"/>
  <c r="D27" i="189"/>
  <c r="O29" i="189"/>
  <c r="L29" i="189"/>
  <c r="G29" i="189"/>
  <c r="D29" i="188"/>
  <c r="P30" i="188"/>
  <c r="O30" i="188"/>
  <c r="N30" i="188"/>
  <c r="M30" i="188"/>
  <c r="L30" i="188"/>
  <c r="I30" i="188"/>
  <c r="J30" i="188"/>
  <c r="H30" i="188"/>
  <c r="G30" i="188"/>
  <c r="E30" i="188"/>
  <c r="F30" i="188"/>
  <c r="P33" i="188"/>
  <c r="O33" i="188"/>
  <c r="N33" i="188"/>
  <c r="M33" i="188"/>
  <c r="L33" i="188"/>
  <c r="K33" i="188"/>
  <c r="J33" i="188"/>
  <c r="I33" i="188"/>
  <c r="H33" i="188"/>
  <c r="G33" i="188"/>
  <c r="F33" i="188"/>
  <c r="E33" i="188"/>
  <c r="K30" i="188"/>
  <c r="I31" i="188"/>
  <c r="F31" i="188"/>
  <c r="N31" i="188"/>
  <c r="D27" i="4"/>
  <c r="M28" i="4"/>
  <c r="N28" i="4"/>
  <c r="O28" i="4"/>
  <c r="P28" i="4"/>
  <c r="J28" i="4"/>
  <c r="I28" i="4"/>
  <c r="H28" i="4"/>
  <c r="G28" i="4"/>
  <c r="F28" i="4"/>
  <c r="E28" i="4"/>
  <c r="K28" i="4"/>
  <c r="L28" i="4"/>
  <c r="P29" i="4"/>
  <c r="I26" i="142"/>
  <c r="H26" i="142"/>
  <c r="G26" i="142"/>
  <c r="D25" i="142"/>
  <c r="D17" i="134"/>
  <c r="D16" i="134"/>
  <c r="D15" i="134"/>
  <c r="D14" i="134"/>
  <c r="D13" i="134"/>
  <c r="D11" i="134"/>
  <c r="D24" i="134" s="1"/>
  <c r="D10" i="134"/>
  <c r="D24" i="171"/>
  <c r="H24" i="7"/>
  <c r="G24" i="7"/>
  <c r="F24" i="7"/>
  <c r="E24" i="7"/>
  <c r="D33" i="178"/>
  <c r="I34" i="178"/>
  <c r="N29" i="154"/>
  <c r="M29" i="154"/>
  <c r="L29" i="154"/>
  <c r="D28" i="154"/>
  <c r="G26" i="168"/>
  <c r="D25" i="168"/>
  <c r="N24" i="103"/>
  <c r="O24" i="103"/>
  <c r="E24" i="103"/>
  <c r="F24" i="103"/>
  <c r="G24" i="103"/>
  <c r="D23" i="103"/>
  <c r="M24" i="103"/>
  <c r="L24" i="103"/>
  <c r="K24" i="103"/>
  <c r="H24" i="103"/>
  <c r="M25" i="104"/>
  <c r="L25" i="104"/>
  <c r="K25" i="104"/>
  <c r="J25" i="104"/>
  <c r="I25" i="104"/>
  <c r="H25" i="104"/>
  <c r="G25" i="104"/>
  <c r="F25" i="104"/>
  <c r="O26" i="168"/>
  <c r="M26" i="168"/>
  <c r="I26" i="168"/>
  <c r="H26" i="168"/>
  <c r="K29" i="154"/>
  <c r="J29" i="154"/>
  <c r="I29" i="154"/>
  <c r="H29" i="154"/>
  <c r="G29" i="154"/>
  <c r="H22" i="182"/>
  <c r="D22" i="182"/>
  <c r="C21" i="182"/>
  <c r="P30" i="154"/>
  <c r="I26" i="105"/>
  <c r="H26" i="105"/>
  <c r="G26" i="105"/>
  <c r="F26" i="105"/>
  <c r="E26" i="105"/>
  <c r="O26" i="105"/>
  <c r="H27" i="105"/>
  <c r="E25" i="108"/>
  <c r="D25" i="105"/>
  <c r="P25" i="171"/>
  <c r="O25" i="171"/>
  <c r="N25" i="171"/>
  <c r="M25" i="171"/>
  <c r="J25" i="171"/>
  <c r="K25" i="171"/>
  <c r="I25" i="171"/>
  <c r="H25" i="171"/>
  <c r="G25" i="171"/>
  <c r="F25" i="171"/>
  <c r="D23" i="93"/>
  <c r="H24" i="93"/>
  <c r="I24" i="93"/>
  <c r="J24" i="93"/>
  <c r="K24" i="93"/>
  <c r="L24" i="93"/>
  <c r="M24" i="93"/>
  <c r="N24" i="93"/>
  <c r="O24" i="93"/>
  <c r="P24" i="93"/>
  <c r="G24" i="93"/>
  <c r="F24" i="93"/>
  <c r="E24" i="93"/>
  <c r="D26" i="174"/>
  <c r="D24" i="167"/>
  <c r="E25" i="167"/>
  <c r="P25" i="167"/>
  <c r="I25" i="167"/>
  <c r="O27" i="180"/>
  <c r="N27" i="180"/>
  <c r="M27" i="180"/>
  <c r="H27" i="180"/>
  <c r="I27" i="180"/>
  <c r="J27" i="180"/>
  <c r="K27" i="180"/>
  <c r="L27" i="180"/>
  <c r="G27" i="180"/>
  <c r="E27" i="180"/>
  <c r="F27" i="180"/>
  <c r="D27" i="180"/>
  <c r="C26" i="180"/>
  <c r="H25" i="143"/>
  <c r="G25" i="143"/>
  <c r="D23" i="138"/>
  <c r="F24" i="145"/>
  <c r="S23" i="159"/>
  <c r="S21" i="157"/>
  <c r="H34" i="178"/>
  <c r="G34" i="178"/>
  <c r="J24" i="103"/>
  <c r="O25" i="103" s="1"/>
  <c r="I24" i="103"/>
  <c r="F25" i="103"/>
  <c r="P26" i="105"/>
  <c r="N26" i="105"/>
  <c r="M26" i="105"/>
  <c r="L26" i="105"/>
  <c r="K26" i="105"/>
  <c r="J26" i="105"/>
  <c r="D23" i="182"/>
  <c r="I21" i="181"/>
  <c r="H21" i="181"/>
  <c r="C20" i="181"/>
  <c r="M27" i="105"/>
  <c r="N27" i="105"/>
  <c r="O22" i="182"/>
  <c r="J22" i="182"/>
  <c r="K22" i="182"/>
  <c r="K23" i="182" s="1"/>
  <c r="L22" i="182"/>
  <c r="M22" i="182"/>
  <c r="N22" i="182"/>
  <c r="J21" i="181"/>
  <c r="K21" i="181"/>
  <c r="L21" i="181"/>
  <c r="M21" i="181"/>
  <c r="N21" i="181"/>
  <c r="O21" i="181"/>
  <c r="E21" i="181"/>
  <c r="J26" i="179"/>
  <c r="K26" i="179"/>
  <c r="L26" i="179"/>
  <c r="M26" i="179"/>
  <c r="N26" i="179"/>
  <c r="O26" i="179"/>
  <c r="I26" i="179"/>
  <c r="H26" i="179"/>
  <c r="G26" i="179"/>
  <c r="F26" i="179"/>
  <c r="E26" i="179"/>
  <c r="D26" i="179"/>
  <c r="C25" i="179"/>
  <c r="E27" i="159"/>
  <c r="P26" i="159"/>
  <c r="O26" i="159"/>
  <c r="N26" i="159"/>
  <c r="M26" i="159"/>
  <c r="L26" i="159"/>
  <c r="K26" i="159"/>
  <c r="J26" i="159"/>
  <c r="I26" i="159"/>
  <c r="H26" i="159"/>
  <c r="G26" i="159"/>
  <c r="F26" i="159"/>
  <c r="E28" i="158"/>
  <c r="P27" i="158"/>
  <c r="O27" i="158"/>
  <c r="N27" i="158"/>
  <c r="M27" i="158"/>
  <c r="L27" i="158"/>
  <c r="K27" i="158"/>
  <c r="J27" i="158"/>
  <c r="I27" i="158"/>
  <c r="H27" i="158"/>
  <c r="G27" i="158"/>
  <c r="F27" i="158"/>
  <c r="F28" i="167"/>
  <c r="E28" i="167"/>
  <c r="E25" i="157"/>
  <c r="P24" i="157"/>
  <c r="O24" i="157"/>
  <c r="N24" i="157"/>
  <c r="M24" i="157"/>
  <c r="L24" i="157"/>
  <c r="K24" i="157"/>
  <c r="J24" i="157"/>
  <c r="I24" i="157"/>
  <c r="H24" i="157"/>
  <c r="G24" i="157"/>
  <c r="F24" i="157"/>
  <c r="F25" i="167"/>
  <c r="O25" i="167"/>
  <c r="N25" i="167"/>
  <c r="M25" i="167"/>
  <c r="L25" i="167"/>
  <c r="K25" i="167"/>
  <c r="J25" i="167"/>
  <c r="H25" i="167"/>
  <c r="G25" i="167"/>
  <c r="H22" i="181"/>
  <c r="O25" i="157"/>
  <c r="J23" i="182"/>
  <c r="O23" i="182"/>
  <c r="O27" i="179"/>
  <c r="G27" i="179"/>
  <c r="K27" i="179"/>
  <c r="D27" i="179"/>
  <c r="H27" i="179"/>
  <c r="L27" i="179"/>
  <c r="H27" i="159"/>
  <c r="G27" i="159"/>
  <c r="H28" i="158"/>
  <c r="G25" i="157"/>
  <c r="K25" i="157"/>
  <c r="F25" i="157"/>
  <c r="J25" i="157"/>
  <c r="N25" i="157"/>
  <c r="J22" i="181"/>
  <c r="D22" i="181"/>
  <c r="K22" i="181"/>
  <c r="G28" i="180"/>
  <c r="F28" i="180"/>
  <c r="L27" i="159"/>
  <c r="O27" i="159"/>
  <c r="J27" i="159"/>
  <c r="I28" i="158"/>
  <c r="L28" i="158"/>
  <c r="M28" i="158"/>
  <c r="R24" i="182"/>
  <c r="R23" i="181"/>
  <c r="R29" i="180"/>
  <c r="R28" i="179"/>
  <c r="P37" i="178"/>
  <c r="O37" i="178"/>
  <c r="N37" i="178"/>
  <c r="M37" i="178"/>
  <c r="L37" i="178"/>
  <c r="K37" i="178"/>
  <c r="J37" i="178"/>
  <c r="I37" i="178"/>
  <c r="H37" i="178"/>
  <c r="G37" i="178"/>
  <c r="F37" i="178"/>
  <c r="E37" i="178"/>
  <c r="S36" i="178"/>
  <c r="P34" i="178"/>
  <c r="O34" i="178"/>
  <c r="N34" i="178"/>
  <c r="M34" i="178"/>
  <c r="L34" i="178"/>
  <c r="K34" i="178"/>
  <c r="J34" i="178"/>
  <c r="F34" i="178"/>
  <c r="E34" i="178"/>
  <c r="P27" i="176"/>
  <c r="O27" i="176"/>
  <c r="N27" i="176"/>
  <c r="M27" i="176"/>
  <c r="L27" i="176"/>
  <c r="K27" i="176"/>
  <c r="J27" i="176"/>
  <c r="I27" i="176"/>
  <c r="H27" i="176"/>
  <c r="G27" i="176"/>
  <c r="F27" i="176"/>
  <c r="E27" i="176"/>
  <c r="S26" i="176"/>
  <c r="P24" i="176"/>
  <c r="O24" i="176"/>
  <c r="N24" i="176"/>
  <c r="M24" i="176"/>
  <c r="L24" i="176"/>
  <c r="K24" i="176"/>
  <c r="J24" i="176"/>
  <c r="I24" i="176"/>
  <c r="H24" i="176"/>
  <c r="G24" i="176"/>
  <c r="F24" i="176"/>
  <c r="E24" i="176"/>
  <c r="D23" i="176"/>
  <c r="O35" i="178"/>
  <c r="J35" i="178"/>
  <c r="E35" i="178"/>
  <c r="M35" i="178"/>
  <c r="L25" i="176"/>
  <c r="G25" i="176"/>
  <c r="I30" i="174"/>
  <c r="H30" i="174"/>
  <c r="G30" i="174"/>
  <c r="F30" i="174"/>
  <c r="E30" i="174"/>
  <c r="H28" i="174"/>
  <c r="E28" i="174"/>
  <c r="G28" i="174"/>
  <c r="P28" i="171"/>
  <c r="S27" i="171" s="1"/>
  <c r="N28" i="171"/>
  <c r="M28" i="171"/>
  <c r="L28" i="171"/>
  <c r="K28" i="171"/>
  <c r="J28" i="171"/>
  <c r="I28" i="171"/>
  <c r="H28" i="171"/>
  <c r="G28" i="171"/>
  <c r="F28" i="171"/>
  <c r="E28" i="171"/>
  <c r="L25" i="171"/>
  <c r="E25" i="171"/>
  <c r="P29" i="168"/>
  <c r="O29" i="168"/>
  <c r="N29" i="168"/>
  <c r="M29" i="168"/>
  <c r="L29" i="168"/>
  <c r="K29" i="168"/>
  <c r="J29" i="168"/>
  <c r="I29" i="168"/>
  <c r="H29" i="168"/>
  <c r="G29" i="168"/>
  <c r="F29" i="168"/>
  <c r="E29" i="168"/>
  <c r="S28" i="168"/>
  <c r="P26" i="168"/>
  <c r="N26" i="168"/>
  <c r="L26" i="168"/>
  <c r="K26" i="168"/>
  <c r="J26" i="168"/>
  <c r="F26" i="168"/>
  <c r="E26" i="168"/>
  <c r="P27" i="168"/>
  <c r="P26" i="171"/>
  <c r="J26" i="171"/>
  <c r="E26" i="171"/>
  <c r="K26" i="171"/>
  <c r="E27" i="168"/>
  <c r="I27" i="168"/>
  <c r="O27" i="168"/>
  <c r="H27" i="168"/>
  <c r="L27" i="168"/>
  <c r="P28" i="167"/>
  <c r="O28" i="167"/>
  <c r="N28" i="167"/>
  <c r="M28" i="167"/>
  <c r="L28" i="167"/>
  <c r="K28" i="167"/>
  <c r="J28" i="167"/>
  <c r="I28" i="167"/>
  <c r="H28" i="167"/>
  <c r="G28" i="167"/>
  <c r="S27" i="167"/>
  <c r="K26" i="167"/>
  <c r="J26" i="167"/>
  <c r="S28" i="159"/>
  <c r="S29" i="158"/>
  <c r="S26" i="157"/>
  <c r="S24" i="158"/>
  <c r="P28" i="134"/>
  <c r="S27" i="134" s="1"/>
  <c r="N28" i="134"/>
  <c r="M28" i="134"/>
  <c r="L28" i="134"/>
  <c r="K28" i="134"/>
  <c r="J28" i="134"/>
  <c r="I28" i="134"/>
  <c r="H28" i="134"/>
  <c r="G28" i="134"/>
  <c r="F28" i="134"/>
  <c r="E28" i="134"/>
  <c r="P25" i="134"/>
  <c r="O25" i="134"/>
  <c r="N25" i="134"/>
  <c r="M25" i="134"/>
  <c r="L25" i="134"/>
  <c r="K25" i="134"/>
  <c r="J25" i="134"/>
  <c r="I25" i="134"/>
  <c r="H25" i="134"/>
  <c r="G25" i="134"/>
  <c r="F25" i="134"/>
  <c r="E25" i="134"/>
  <c r="Q21" i="134"/>
  <c r="S22" i="134" s="1"/>
  <c r="F26" i="134"/>
  <c r="N26" i="134"/>
  <c r="E26" i="134"/>
  <c r="G26" i="134"/>
  <c r="S21" i="67"/>
  <c r="N30" i="154"/>
  <c r="L30" i="154"/>
  <c r="J30" i="154"/>
  <c r="H30" i="154"/>
  <c r="F30" i="154"/>
  <c r="E30" i="154"/>
  <c r="P27" i="7"/>
  <c r="O27" i="7"/>
  <c r="N27" i="7"/>
  <c r="M27" i="7"/>
  <c r="L27" i="7"/>
  <c r="K27" i="7"/>
  <c r="J27" i="7"/>
  <c r="I27" i="7"/>
  <c r="H27" i="7"/>
  <c r="G27" i="7"/>
  <c r="F27" i="7"/>
  <c r="E27" i="7"/>
  <c r="S26" i="7"/>
  <c r="P24" i="7"/>
  <c r="O24" i="7"/>
  <c r="N24" i="7"/>
  <c r="M24" i="7"/>
  <c r="L24" i="7"/>
  <c r="K24" i="7"/>
  <c r="J24" i="7"/>
  <c r="N25" i="7" s="1"/>
  <c r="I24" i="7"/>
  <c r="D23" i="7"/>
  <c r="S21" i="7"/>
  <c r="P25" i="7"/>
  <c r="F25" i="7"/>
  <c r="J25" i="7"/>
  <c r="E25" i="7"/>
  <c r="G25" i="7"/>
  <c r="K25" i="7"/>
  <c r="D23" i="145"/>
  <c r="P27" i="145"/>
  <c r="O27" i="145"/>
  <c r="N27" i="145"/>
  <c r="M27" i="145"/>
  <c r="L27" i="145"/>
  <c r="K27" i="145"/>
  <c r="J27" i="145"/>
  <c r="I27" i="145"/>
  <c r="H27" i="145"/>
  <c r="G27" i="145"/>
  <c r="F27" i="145"/>
  <c r="E27" i="145"/>
  <c r="S26" i="145"/>
  <c r="P24" i="145"/>
  <c r="O24" i="145"/>
  <c r="N24" i="145"/>
  <c r="M24" i="145"/>
  <c r="L24" i="145"/>
  <c r="K24" i="145"/>
  <c r="J24" i="145"/>
  <c r="I24" i="145"/>
  <c r="H24" i="145"/>
  <c r="G24" i="145"/>
  <c r="E24" i="145"/>
  <c r="S21" i="145"/>
  <c r="O25" i="145"/>
  <c r="H25" i="145"/>
  <c r="L25" i="145"/>
  <c r="P25" i="145"/>
  <c r="G25" i="145"/>
  <c r="K25" i="145"/>
  <c r="E29" i="96"/>
  <c r="E30" i="96" s="1"/>
  <c r="S23" i="96"/>
  <c r="P32" i="96"/>
  <c r="O32" i="96"/>
  <c r="N32" i="96"/>
  <c r="M32" i="96"/>
  <c r="L32" i="96"/>
  <c r="K32" i="96"/>
  <c r="J32" i="96"/>
  <c r="I32" i="96"/>
  <c r="H32" i="96"/>
  <c r="G32" i="96"/>
  <c r="F32" i="96"/>
  <c r="E32" i="96"/>
  <c r="S31" i="96"/>
  <c r="F30" i="96"/>
  <c r="G30" i="96" s="1"/>
  <c r="H30" i="96" s="1"/>
  <c r="I30" i="96" s="1"/>
  <c r="J30" i="96" s="1"/>
  <c r="K30" i="96" s="1"/>
  <c r="L30" i="96" s="1"/>
  <c r="M30" i="96" s="1"/>
  <c r="N30" i="96" s="1"/>
  <c r="O30" i="96" s="1"/>
  <c r="P30" i="96" s="1"/>
  <c r="P31" i="4"/>
  <c r="O31" i="4"/>
  <c r="N31" i="4"/>
  <c r="M31" i="4"/>
  <c r="L31" i="4"/>
  <c r="K31" i="4"/>
  <c r="J31" i="4"/>
  <c r="I31" i="4"/>
  <c r="H31" i="4"/>
  <c r="G31" i="4"/>
  <c r="F31" i="4"/>
  <c r="E31" i="4"/>
  <c r="S30" i="4"/>
  <c r="O29" i="4"/>
  <c r="F29" i="4"/>
  <c r="H29" i="4"/>
  <c r="J29" i="4"/>
  <c r="L29" i="4"/>
  <c r="N29" i="4"/>
  <c r="E29" i="4"/>
  <c r="G29" i="4"/>
  <c r="I29" i="4"/>
  <c r="M29" i="4"/>
  <c r="M25" i="143"/>
  <c r="O25" i="143"/>
  <c r="P25" i="143"/>
  <c r="D24" i="143"/>
  <c r="F25" i="143"/>
  <c r="O26" i="142"/>
  <c r="P26" i="142"/>
  <c r="F26" i="142"/>
  <c r="P27" i="142" s="1"/>
  <c r="P30" i="141"/>
  <c r="O30" i="141"/>
  <c r="L30" i="141"/>
  <c r="K30" i="141"/>
  <c r="D29" i="141"/>
  <c r="I30" i="141"/>
  <c r="H30" i="141"/>
  <c r="G30" i="141"/>
  <c r="F30" i="141"/>
  <c r="E30" i="141"/>
  <c r="F31" i="141" s="1"/>
  <c r="D24" i="140"/>
  <c r="J25" i="140"/>
  <c r="I25" i="140"/>
  <c r="H25" i="140"/>
  <c r="G25" i="140"/>
  <c r="F25" i="140"/>
  <c r="P32" i="94"/>
  <c r="O32" i="94"/>
  <c r="N32" i="94"/>
  <c r="M32" i="94"/>
  <c r="L32" i="94"/>
  <c r="K32" i="94"/>
  <c r="J32" i="94"/>
  <c r="I32" i="94"/>
  <c r="H32" i="94"/>
  <c r="G32" i="94"/>
  <c r="F32" i="94"/>
  <c r="E32" i="94"/>
  <c r="S31" i="94"/>
  <c r="P29" i="94"/>
  <c r="O29" i="94"/>
  <c r="N29" i="94"/>
  <c r="M29" i="94"/>
  <c r="L29" i="94"/>
  <c r="K29" i="94"/>
  <c r="J29" i="94"/>
  <c r="I29" i="94"/>
  <c r="H29" i="94"/>
  <c r="G29" i="94"/>
  <c r="F29" i="94"/>
  <c r="E29" i="94"/>
  <c r="E30" i="94" s="1"/>
  <c r="D26" i="94"/>
  <c r="D25" i="94"/>
  <c r="D24" i="94"/>
  <c r="D22" i="94" s="1"/>
  <c r="D28" i="94" s="1"/>
  <c r="D23" i="94"/>
  <c r="D21" i="94"/>
  <c r="D19" i="94"/>
  <c r="D18" i="94"/>
  <c r="D17" i="94"/>
  <c r="D16" i="94"/>
  <c r="D13" i="94"/>
  <c r="D12" i="94"/>
  <c r="D11" i="94"/>
  <c r="I30" i="94"/>
  <c r="M30" i="94"/>
  <c r="F30" i="94"/>
  <c r="J30" i="94"/>
  <c r="N30" i="94"/>
  <c r="P28" i="143"/>
  <c r="S27" i="143"/>
  <c r="O28" i="143"/>
  <c r="N28" i="143"/>
  <c r="M28" i="143"/>
  <c r="L28" i="143"/>
  <c r="K28" i="143"/>
  <c r="J28" i="143"/>
  <c r="I28" i="143"/>
  <c r="H28" i="143"/>
  <c r="G28" i="143"/>
  <c r="F28" i="143"/>
  <c r="E28" i="143"/>
  <c r="N25" i="143"/>
  <c r="L25" i="143"/>
  <c r="K25" i="143"/>
  <c r="J25" i="143"/>
  <c r="I25" i="143"/>
  <c r="O26" i="143" s="1"/>
  <c r="E25" i="143"/>
  <c r="S22" i="143"/>
  <c r="P29" i="142"/>
  <c r="O29" i="142"/>
  <c r="N29" i="142"/>
  <c r="M29" i="142"/>
  <c r="L29" i="142"/>
  <c r="K29" i="142"/>
  <c r="J29" i="142"/>
  <c r="I29" i="142"/>
  <c r="H29" i="142"/>
  <c r="G29" i="142"/>
  <c r="F29" i="142"/>
  <c r="E29" i="142"/>
  <c r="S28" i="142"/>
  <c r="N26" i="142"/>
  <c r="M26" i="142"/>
  <c r="L26" i="142"/>
  <c r="K26" i="142"/>
  <c r="J26" i="142"/>
  <c r="J27" i="142" s="1"/>
  <c r="E26" i="142"/>
  <c r="S23" i="142"/>
  <c r="P33" i="141"/>
  <c r="O33" i="141"/>
  <c r="N33" i="141"/>
  <c r="M33" i="141"/>
  <c r="L33" i="141"/>
  <c r="K33" i="141"/>
  <c r="J33" i="141"/>
  <c r="I33" i="141"/>
  <c r="H33" i="141"/>
  <c r="G33" i="141"/>
  <c r="F33" i="141"/>
  <c r="E33" i="141"/>
  <c r="S32" i="141"/>
  <c r="N30" i="141"/>
  <c r="M30" i="141"/>
  <c r="J30" i="141"/>
  <c r="S27" i="141"/>
  <c r="F28" i="140"/>
  <c r="E28" i="140"/>
  <c r="P28" i="140"/>
  <c r="S27" i="140"/>
  <c r="O28" i="140"/>
  <c r="N28" i="140"/>
  <c r="M28" i="140"/>
  <c r="L28" i="140"/>
  <c r="K28" i="140"/>
  <c r="J28" i="140"/>
  <c r="I28" i="140"/>
  <c r="H28" i="140"/>
  <c r="G28" i="140"/>
  <c r="P25" i="140"/>
  <c r="O25" i="140"/>
  <c r="N25" i="140"/>
  <c r="M25" i="140"/>
  <c r="L25" i="140"/>
  <c r="K25" i="140"/>
  <c r="E25" i="140"/>
  <c r="O26" i="140" s="1"/>
  <c r="S22" i="140"/>
  <c r="E27" i="138"/>
  <c r="P27" i="138"/>
  <c r="S26" i="138"/>
  <c r="O27" i="138"/>
  <c r="N27" i="138"/>
  <c r="M27" i="138"/>
  <c r="L27" i="138"/>
  <c r="K27" i="138"/>
  <c r="J27" i="138"/>
  <c r="I27" i="138"/>
  <c r="H27" i="138"/>
  <c r="G27" i="138"/>
  <c r="F27" i="138"/>
  <c r="P24" i="138"/>
  <c r="O24" i="138"/>
  <c r="N24" i="138"/>
  <c r="M24" i="138"/>
  <c r="L24" i="138"/>
  <c r="K24" i="138"/>
  <c r="J24" i="138"/>
  <c r="I24" i="138"/>
  <c r="H24" i="138"/>
  <c r="G24" i="138"/>
  <c r="F24" i="138"/>
  <c r="E24" i="138"/>
  <c r="L25" i="138" s="1"/>
  <c r="D23" i="137"/>
  <c r="F27" i="137"/>
  <c r="G27" i="137"/>
  <c r="E27" i="137"/>
  <c r="F24" i="137"/>
  <c r="E24" i="137"/>
  <c r="P25" i="137" s="1"/>
  <c r="E27" i="77"/>
  <c r="H24" i="137"/>
  <c r="I24" i="137"/>
  <c r="J24" i="137"/>
  <c r="K24" i="137"/>
  <c r="L24" i="137"/>
  <c r="M24" i="137"/>
  <c r="N24" i="137"/>
  <c r="O24" i="137"/>
  <c r="P24" i="137"/>
  <c r="G24" i="137"/>
  <c r="P27" i="137"/>
  <c r="S26" i="137" s="1"/>
  <c r="O27" i="137"/>
  <c r="N27" i="137"/>
  <c r="M27" i="137"/>
  <c r="L27" i="137"/>
  <c r="K27" i="137"/>
  <c r="J27" i="137"/>
  <c r="I27" i="137"/>
  <c r="H27" i="137"/>
  <c r="P27" i="77"/>
  <c r="S26" i="77" s="1"/>
  <c r="O27" i="77"/>
  <c r="N27" i="77"/>
  <c r="M27" i="77"/>
  <c r="L27" i="77"/>
  <c r="K27" i="77"/>
  <c r="J27" i="77"/>
  <c r="I27" i="77"/>
  <c r="H27" i="77"/>
  <c r="G27" i="77"/>
  <c r="F27" i="77"/>
  <c r="O24" i="77"/>
  <c r="N24" i="77"/>
  <c r="M24" i="77"/>
  <c r="L24" i="77"/>
  <c r="K24" i="77"/>
  <c r="J24" i="77"/>
  <c r="I24" i="77"/>
  <c r="H24" i="77"/>
  <c r="G24" i="77"/>
  <c r="F24" i="77"/>
  <c r="E24" i="77"/>
  <c r="L25" i="77" s="1"/>
  <c r="D23" i="77"/>
  <c r="S21" i="77"/>
  <c r="O27" i="142"/>
  <c r="M26" i="143"/>
  <c r="P31" i="141"/>
  <c r="N31" i="141"/>
  <c r="F26" i="140"/>
  <c r="E25" i="138"/>
  <c r="K25" i="138"/>
  <c r="M25" i="137"/>
  <c r="I25" i="137"/>
  <c r="E25" i="137"/>
  <c r="O25" i="137"/>
  <c r="L25" i="137"/>
  <c r="H25" i="137"/>
  <c r="F26" i="143"/>
  <c r="E26" i="143"/>
  <c r="E27" i="142"/>
  <c r="E26" i="140"/>
  <c r="F25" i="138"/>
  <c r="J25" i="77"/>
  <c r="F25" i="77"/>
  <c r="K25" i="77"/>
  <c r="G25" i="77"/>
  <c r="H26" i="143"/>
  <c r="J26" i="143"/>
  <c r="N26" i="143"/>
  <c r="G26" i="143"/>
  <c r="K26" i="143"/>
  <c r="F27" i="142"/>
  <c r="H27" i="142"/>
  <c r="L27" i="142"/>
  <c r="G27" i="142"/>
  <c r="I27" i="142"/>
  <c r="K27" i="142"/>
  <c r="H31" i="141"/>
  <c r="J31" i="141"/>
  <c r="L31" i="141"/>
  <c r="G31" i="141"/>
  <c r="I31" i="141"/>
  <c r="K31" i="141"/>
  <c r="H26" i="140"/>
  <c r="L26" i="140"/>
  <c r="P26" i="140"/>
  <c r="I26" i="140"/>
  <c r="M26" i="140"/>
  <c r="J25" i="138"/>
  <c r="G25" i="138"/>
  <c r="M25" i="138"/>
  <c r="M25" i="77"/>
  <c r="P27" i="93"/>
  <c r="O27" i="93"/>
  <c r="N27" i="93"/>
  <c r="M27" i="93"/>
  <c r="L27" i="93"/>
  <c r="K27" i="93"/>
  <c r="J27" i="93"/>
  <c r="I27" i="93"/>
  <c r="H27" i="93"/>
  <c r="G27" i="93"/>
  <c r="F27" i="93"/>
  <c r="E27" i="93"/>
  <c r="P27" i="67"/>
  <c r="O27" i="67"/>
  <c r="N27" i="67"/>
  <c r="M27" i="67"/>
  <c r="L27" i="67"/>
  <c r="K27" i="67"/>
  <c r="J27" i="67"/>
  <c r="I27" i="67"/>
  <c r="H27" i="67"/>
  <c r="G27" i="67"/>
  <c r="F27" i="67"/>
  <c r="E27" i="67"/>
  <c r="P24" i="67"/>
  <c r="O24" i="67"/>
  <c r="N24" i="67"/>
  <c r="M24" i="67"/>
  <c r="L24" i="67"/>
  <c r="K24" i="67"/>
  <c r="J24" i="67"/>
  <c r="I24" i="67"/>
  <c r="H24" i="67"/>
  <c r="G24" i="67"/>
  <c r="F24" i="67"/>
  <c r="E24" i="67"/>
  <c r="E25" i="67" s="1"/>
  <c r="D23" i="67"/>
  <c r="P25" i="93"/>
  <c r="E25" i="93"/>
  <c r="G25" i="93"/>
  <c r="I25" i="93"/>
  <c r="K25" i="93"/>
  <c r="M25" i="93"/>
  <c r="O25" i="93"/>
  <c r="F25" i="93"/>
  <c r="H25" i="93"/>
  <c r="J25" i="93"/>
  <c r="L25" i="93"/>
  <c r="N25" i="93"/>
  <c r="P25" i="67"/>
  <c r="G25" i="67"/>
  <c r="K25" i="67"/>
  <c r="O25" i="67"/>
  <c r="H25" i="67"/>
  <c r="L25" i="67"/>
  <c r="P28" i="104"/>
  <c r="O28" i="104"/>
  <c r="N28" i="104"/>
  <c r="M28" i="104"/>
  <c r="L28" i="104"/>
  <c r="K28" i="104"/>
  <c r="J28" i="104"/>
  <c r="I28" i="104"/>
  <c r="H28" i="104"/>
  <c r="G28" i="104"/>
  <c r="F28" i="104"/>
  <c r="E28" i="104"/>
  <c r="S27" i="104"/>
  <c r="P26" i="104"/>
  <c r="O26" i="104"/>
  <c r="N26" i="104"/>
  <c r="M26" i="104"/>
  <c r="L26" i="104"/>
  <c r="K26" i="104"/>
  <c r="J26" i="104"/>
  <c r="I26" i="104"/>
  <c r="H26" i="104"/>
  <c r="G26" i="104"/>
  <c r="F26" i="104"/>
  <c r="E26" i="104"/>
  <c r="D24" i="104"/>
  <c r="P27" i="102"/>
  <c r="O27" i="102"/>
  <c r="N27" i="102"/>
  <c r="M27" i="102"/>
  <c r="L27" i="102"/>
  <c r="K27" i="102"/>
  <c r="J27" i="102"/>
  <c r="I27" i="102"/>
  <c r="H27" i="102"/>
  <c r="G27" i="102"/>
  <c r="F27" i="102"/>
  <c r="E27" i="102"/>
  <c r="S26" i="102"/>
  <c r="P25" i="102"/>
  <c r="O25" i="102"/>
  <c r="N25" i="102"/>
  <c r="M25" i="102"/>
  <c r="L25" i="102"/>
  <c r="K25" i="102"/>
  <c r="J25" i="102"/>
  <c r="I25" i="102"/>
  <c r="H25" i="102"/>
  <c r="G25" i="102"/>
  <c r="F25" i="102"/>
  <c r="E25" i="102"/>
  <c r="D23" i="102"/>
  <c r="P27" i="103"/>
  <c r="O27" i="103"/>
  <c r="N27" i="103"/>
  <c r="M27" i="103"/>
  <c r="L27" i="103"/>
  <c r="K27" i="103"/>
  <c r="J27" i="103"/>
  <c r="I27" i="103"/>
  <c r="H27" i="103"/>
  <c r="G27" i="103"/>
  <c r="F27" i="103"/>
  <c r="E27" i="103"/>
  <c r="S26" i="103"/>
  <c r="N25" i="103"/>
  <c r="M25" i="103"/>
  <c r="L25" i="103"/>
  <c r="K25" i="103"/>
  <c r="J25" i="103"/>
  <c r="I25" i="103"/>
  <c r="H25" i="103"/>
  <c r="G25" i="103"/>
  <c r="E25" i="103"/>
  <c r="S21" i="103"/>
  <c r="P27" i="97"/>
  <c r="O27" i="97"/>
  <c r="N27" i="97"/>
  <c r="M27" i="97"/>
  <c r="L27" i="97"/>
  <c r="K27" i="97"/>
  <c r="J27" i="97"/>
  <c r="I27" i="97"/>
  <c r="H27" i="97"/>
  <c r="G27" i="97"/>
  <c r="F27" i="97"/>
  <c r="E27" i="97"/>
  <c r="S26" i="97"/>
  <c r="P24" i="97"/>
  <c r="O24" i="97"/>
  <c r="N24" i="97"/>
  <c r="M24" i="97"/>
  <c r="L24" i="97"/>
  <c r="K24" i="97"/>
  <c r="J24" i="97"/>
  <c r="I24" i="97"/>
  <c r="H24" i="97"/>
  <c r="G24" i="97"/>
  <c r="F24" i="97"/>
  <c r="F25" i="97" s="1"/>
  <c r="E24" i="97"/>
  <c r="D23" i="97"/>
  <c r="S21" i="97"/>
  <c r="O25" i="97"/>
  <c r="H25" i="97"/>
  <c r="L25" i="97"/>
  <c r="P25" i="97"/>
  <c r="E25" i="97"/>
  <c r="G25" i="97"/>
  <c r="K25" i="97"/>
  <c r="P29" i="105"/>
  <c r="O29" i="105"/>
  <c r="N29" i="105"/>
  <c r="M29" i="105"/>
  <c r="L29" i="105"/>
  <c r="K29" i="105"/>
  <c r="J29" i="105"/>
  <c r="I29" i="105"/>
  <c r="H29" i="105"/>
  <c r="G29" i="105"/>
  <c r="F29" i="105"/>
  <c r="E29" i="105"/>
  <c r="S28" i="105"/>
  <c r="S23" i="105"/>
  <c r="E27" i="105"/>
  <c r="P28" i="108"/>
  <c r="O28" i="108"/>
  <c r="N28" i="108"/>
  <c r="M28" i="108"/>
  <c r="L28" i="108"/>
  <c r="K28" i="108"/>
  <c r="J28" i="108"/>
  <c r="I28" i="108"/>
  <c r="H28" i="108"/>
  <c r="G28" i="108"/>
  <c r="F28" i="108"/>
  <c r="E28" i="108"/>
  <c r="P25" i="108"/>
  <c r="O25" i="108"/>
  <c r="N25" i="108"/>
  <c r="M25" i="108"/>
  <c r="L25" i="108"/>
  <c r="K25" i="108"/>
  <c r="J25" i="108"/>
  <c r="I25" i="108"/>
  <c r="H25" i="108"/>
  <c r="G25" i="108"/>
  <c r="P26" i="108" s="1"/>
  <c r="F25" i="108"/>
  <c r="D24" i="108"/>
  <c r="E26" i="108"/>
  <c r="I26" i="108"/>
  <c r="M26" i="108"/>
  <c r="F26" i="108"/>
  <c r="J26" i="108"/>
  <c r="N26" i="108"/>
  <c r="P29" i="106"/>
  <c r="O29" i="106"/>
  <c r="N29" i="106"/>
  <c r="M29" i="106"/>
  <c r="L29" i="106"/>
  <c r="K29" i="106"/>
  <c r="J29" i="106"/>
  <c r="I29" i="106"/>
  <c r="H29" i="106"/>
  <c r="G29" i="106"/>
  <c r="F29" i="106"/>
  <c r="E29" i="106"/>
  <c r="S28" i="106"/>
  <c r="F27" i="106"/>
  <c r="P26" i="106"/>
  <c r="O26" i="106"/>
  <c r="N26" i="106"/>
  <c r="M26" i="106"/>
  <c r="L26" i="106"/>
  <c r="K26" i="106"/>
  <c r="J26" i="106"/>
  <c r="I26" i="106"/>
  <c r="H26" i="106"/>
  <c r="G26" i="106"/>
  <c r="H27" i="106" s="1"/>
  <c r="D25" i="106"/>
  <c r="O27" i="106"/>
  <c r="J27" i="106"/>
  <c r="N27" i="106"/>
  <c r="G27" i="106"/>
  <c r="K27" i="106"/>
  <c r="P27" i="78"/>
  <c r="O27" i="78"/>
  <c r="N27" i="78"/>
  <c r="M27" i="78"/>
  <c r="L27" i="78"/>
  <c r="K27" i="78"/>
  <c r="J27" i="78"/>
  <c r="I27" i="78"/>
  <c r="H27" i="78"/>
  <c r="G27" i="78"/>
  <c r="F27" i="78"/>
  <c r="E27" i="78"/>
  <c r="S26" i="78"/>
  <c r="M24" i="78"/>
  <c r="L24" i="78"/>
  <c r="K24" i="78"/>
  <c r="J24" i="78"/>
  <c r="I24" i="78"/>
  <c r="H24" i="78"/>
  <c r="F24" i="78"/>
  <c r="E24" i="78"/>
  <c r="P25" i="78" s="1"/>
  <c r="D23" i="78"/>
  <c r="S21" i="78"/>
  <c r="O25" i="78"/>
  <c r="H25" i="78"/>
  <c r="L25" i="78"/>
  <c r="E25" i="78"/>
  <c r="I25" i="78"/>
  <c r="M25" i="78"/>
  <c r="L28" i="174"/>
  <c r="K28" i="174"/>
  <c r="M28" i="174"/>
  <c r="O28" i="174"/>
  <c r="J28" i="174"/>
  <c r="L30" i="174"/>
  <c r="K30" i="174"/>
  <c r="M30" i="174"/>
  <c r="J30" i="174"/>
  <c r="S29" i="174"/>
  <c r="P30" i="297" l="1"/>
  <c r="N30" i="297"/>
  <c r="L30" i="297"/>
  <c r="J30" i="297"/>
  <c r="H30" i="297"/>
  <c r="O30" i="297"/>
  <c r="M30" i="297"/>
  <c r="K30" i="297"/>
  <c r="I30" i="297"/>
  <c r="G30" i="297"/>
  <c r="O31" i="292"/>
  <c r="M31" i="292"/>
  <c r="K31" i="292"/>
  <c r="P31" i="292"/>
  <c r="N31" i="292"/>
  <c r="L31" i="292"/>
  <c r="J31" i="292"/>
  <c r="P30" i="291"/>
  <c r="O30" i="291"/>
  <c r="L30" i="291"/>
  <c r="M30" i="291"/>
  <c r="K30" i="291"/>
  <c r="N30" i="291"/>
  <c r="J30" i="291"/>
  <c r="P33" i="311"/>
  <c r="M33" i="311"/>
  <c r="J33" i="311"/>
  <c r="K33" i="311"/>
  <c r="N33" i="311"/>
  <c r="L33" i="311"/>
  <c r="O33" i="311"/>
  <c r="P30" i="280"/>
  <c r="N30" i="280"/>
  <c r="L30" i="280"/>
  <c r="J30" i="280"/>
  <c r="M30" i="280"/>
  <c r="K30" i="280"/>
  <c r="I30" i="280"/>
  <c r="E30" i="280"/>
  <c r="K36" i="305"/>
  <c r="N36" i="305"/>
  <c r="O36" i="305"/>
  <c r="O26" i="134"/>
  <c r="H26" i="134"/>
  <c r="L26" i="134"/>
  <c r="I26" i="134"/>
  <c r="M26" i="134"/>
  <c r="O25" i="176"/>
  <c r="F25" i="176"/>
  <c r="J25" i="176"/>
  <c r="N25" i="176"/>
  <c r="E25" i="176"/>
  <c r="I25" i="176"/>
  <c r="M25" i="176"/>
  <c r="H35" i="178"/>
  <c r="L35" i="178"/>
  <c r="P35" i="178"/>
  <c r="G35" i="178"/>
  <c r="K35" i="178"/>
  <c r="O22" i="181"/>
  <c r="G22" i="181"/>
  <c r="L22" i="181"/>
  <c r="I22" i="181"/>
  <c r="M22" i="181"/>
  <c r="N28" i="180"/>
  <c r="O28" i="180"/>
  <c r="I28" i="180"/>
  <c r="K28" i="180"/>
  <c r="D28" i="180"/>
  <c r="H28" i="180"/>
  <c r="L28" i="180"/>
  <c r="F26" i="167"/>
  <c r="N26" i="167"/>
  <c r="P26" i="167"/>
  <c r="I26" i="167"/>
  <c r="M26" i="167"/>
  <c r="H26" i="167"/>
  <c r="L26" i="167"/>
  <c r="O26" i="171"/>
  <c r="H26" i="171"/>
  <c r="L26" i="171"/>
  <c r="I26" i="171"/>
  <c r="M26" i="171"/>
  <c r="G27" i="105"/>
  <c r="F27" i="105"/>
  <c r="P27" i="105"/>
  <c r="J27" i="105"/>
  <c r="L27" i="105"/>
  <c r="K27" i="105"/>
  <c r="K29" i="4"/>
  <c r="P31" i="188"/>
  <c r="G31" i="188"/>
  <c r="K31" i="188"/>
  <c r="O31" i="188"/>
  <c r="H31" i="188"/>
  <c r="L31" i="188"/>
  <c r="F29" i="189"/>
  <c r="J29" i="189"/>
  <c r="N29" i="189"/>
  <c r="E29" i="189"/>
  <c r="I29" i="189"/>
  <c r="M29" i="189"/>
  <c r="E31" i="195"/>
  <c r="P31" i="195"/>
  <c r="I31" i="195"/>
  <c r="O31" i="195"/>
  <c r="J31" i="195"/>
  <c r="N31" i="195"/>
  <c r="O29" i="196"/>
  <c r="H29" i="196"/>
  <c r="L29" i="196"/>
  <c r="P29" i="196"/>
  <c r="G29" i="196"/>
  <c r="K29" i="196"/>
  <c r="F28" i="174"/>
  <c r="I28" i="174"/>
  <c r="J26" i="197"/>
  <c r="O26" i="197"/>
  <c r="H26" i="197"/>
  <c r="N26" i="197"/>
  <c r="E26" i="197"/>
  <c r="I26" i="197"/>
  <c r="M26" i="197"/>
  <c r="F25" i="191"/>
  <c r="J25" i="191"/>
  <c r="N25" i="191"/>
  <c r="I25" i="191"/>
  <c r="M25" i="191"/>
  <c r="N31" i="204"/>
  <c r="G31" i="204"/>
  <c r="O31" i="204"/>
  <c r="L31" i="204"/>
  <c r="I31" i="204"/>
  <c r="F31" i="204"/>
  <c r="I29" i="208"/>
  <c r="M29" i="208"/>
  <c r="F29" i="208"/>
  <c r="J29" i="208"/>
  <c r="N29" i="208"/>
  <c r="G25" i="212"/>
  <c r="O25" i="212"/>
  <c r="G28" i="213"/>
  <c r="N28" i="213"/>
  <c r="J24" i="214"/>
  <c r="M24" i="214"/>
  <c r="I28" i="226"/>
  <c r="M28" i="226"/>
  <c r="J28" i="226"/>
  <c r="N28" i="226"/>
  <c r="E28" i="247"/>
  <c r="G28" i="247"/>
  <c r="P28" i="247"/>
  <c r="J28" i="247"/>
  <c r="H28" i="247"/>
  <c r="M28" i="247"/>
  <c r="I28" i="247"/>
  <c r="F30" i="248"/>
  <c r="H30" i="248"/>
  <c r="J30" i="248"/>
  <c r="P30" i="248"/>
  <c r="O30" i="248"/>
  <c r="K30" i="248"/>
  <c r="F36" i="250"/>
  <c r="L36" i="250"/>
  <c r="H36" i="250"/>
  <c r="G36" i="250"/>
  <c r="O36" i="250"/>
  <c r="K36" i="250"/>
  <c r="I36" i="251"/>
  <c r="M36" i="251"/>
  <c r="F36" i="251"/>
  <c r="J36" i="251"/>
  <c r="N36" i="251"/>
  <c r="I35" i="252"/>
  <c r="M35" i="252"/>
  <c r="O35" i="252"/>
  <c r="N35" i="252"/>
  <c r="K25" i="78"/>
  <c r="G25" i="78"/>
  <c r="N25" i="78"/>
  <c r="J25" i="78"/>
  <c r="F25" i="78"/>
  <c r="M27" i="106"/>
  <c r="I27" i="106"/>
  <c r="P27" i="106"/>
  <c r="L27" i="106"/>
  <c r="L26" i="108"/>
  <c r="H26" i="108"/>
  <c r="O26" i="108"/>
  <c r="K26" i="108"/>
  <c r="G26" i="108"/>
  <c r="M25" i="97"/>
  <c r="I25" i="97"/>
  <c r="N25" i="97"/>
  <c r="J25" i="97"/>
  <c r="N25" i="67"/>
  <c r="J25" i="67"/>
  <c r="F25" i="67"/>
  <c r="M25" i="67"/>
  <c r="I25" i="67"/>
  <c r="E25" i="77"/>
  <c r="I25" i="138"/>
  <c r="N25" i="138"/>
  <c r="H25" i="138"/>
  <c r="K26" i="140"/>
  <c r="G26" i="140"/>
  <c r="N26" i="140"/>
  <c r="J26" i="140"/>
  <c r="M27" i="142"/>
  <c r="N27" i="142"/>
  <c r="I26" i="143"/>
  <c r="P26" i="143"/>
  <c r="L26" i="143"/>
  <c r="I25" i="77"/>
  <c r="P25" i="77"/>
  <c r="H25" i="77"/>
  <c r="O25" i="138"/>
  <c r="J25" i="137"/>
  <c r="N25" i="137"/>
  <c r="F25" i="137"/>
  <c r="G25" i="137"/>
  <c r="K25" i="137"/>
  <c r="P25" i="138"/>
  <c r="O31" i="141"/>
  <c r="M31" i="141"/>
  <c r="E31" i="141"/>
  <c r="P30" i="94"/>
  <c r="L30" i="94"/>
  <c r="H30" i="94"/>
  <c r="O30" i="94"/>
  <c r="K30" i="94"/>
  <c r="G30" i="94"/>
  <c r="F25" i="145"/>
  <c r="J25" i="145"/>
  <c r="N25" i="145"/>
  <c r="E25" i="145"/>
  <c r="I25" i="145"/>
  <c r="M25" i="145"/>
  <c r="K26" i="134"/>
  <c r="J26" i="134"/>
  <c r="P26" i="134"/>
  <c r="O26" i="167"/>
  <c r="G26" i="167"/>
  <c r="G26" i="171"/>
  <c r="N26" i="171"/>
  <c r="F26" i="171"/>
  <c r="M27" i="168"/>
  <c r="G27" i="168"/>
  <c r="K27" i="168"/>
  <c r="F27" i="168"/>
  <c r="J27" i="168"/>
  <c r="N27" i="168"/>
  <c r="K25" i="176"/>
  <c r="P25" i="176"/>
  <c r="H25" i="176"/>
  <c r="I35" i="178"/>
  <c r="N35" i="178"/>
  <c r="F35" i="178"/>
  <c r="J28" i="180"/>
  <c r="M28" i="180"/>
  <c r="E28" i="180"/>
  <c r="F22" i="181"/>
  <c r="N22" i="181"/>
  <c r="E22" i="181"/>
  <c r="M23" i="182"/>
  <c r="N23" i="182"/>
  <c r="P25" i="157"/>
  <c r="I25" i="157"/>
  <c r="M25" i="157"/>
  <c r="H25" i="157"/>
  <c r="L25" i="157"/>
  <c r="E26" i="167"/>
  <c r="G28" i="158"/>
  <c r="F28" i="158"/>
  <c r="J28" i="158"/>
  <c r="K28" i="158"/>
  <c r="P28" i="158"/>
  <c r="I27" i="159"/>
  <c r="F27" i="159"/>
  <c r="K27" i="159"/>
  <c r="N27" i="159"/>
  <c r="M27" i="159"/>
  <c r="N27" i="179"/>
  <c r="E27" i="179"/>
  <c r="I27" i="179"/>
  <c r="M27" i="179"/>
  <c r="F27" i="179"/>
  <c r="J27" i="179"/>
  <c r="P25" i="103"/>
  <c r="O27" i="105"/>
  <c r="I27" i="105"/>
  <c r="F23" i="182"/>
  <c r="G23" i="182"/>
  <c r="L23" i="182"/>
  <c r="H23" i="182"/>
  <c r="I23" i="182"/>
  <c r="G30" i="154"/>
  <c r="O30" i="154"/>
  <c r="M30" i="154"/>
  <c r="K30" i="154"/>
  <c r="I30" i="154"/>
  <c r="O25" i="7"/>
  <c r="H25" i="7"/>
  <c r="L25" i="7"/>
  <c r="I25" i="7"/>
  <c r="M25" i="7"/>
  <c r="J31" i="188"/>
  <c r="M31" i="188"/>
  <c r="E31" i="188"/>
  <c r="K29" i="189"/>
  <c r="P29" i="189"/>
  <c r="H29" i="189"/>
  <c r="L31" i="195"/>
  <c r="M31" i="195"/>
  <c r="K31" i="195"/>
  <c r="I29" i="196"/>
  <c r="N29" i="196"/>
  <c r="F29" i="196"/>
  <c r="K26" i="197"/>
  <c r="P26" i="197"/>
  <c r="F26" i="197"/>
  <c r="G25" i="191"/>
  <c r="P25" i="191"/>
  <c r="H25" i="191"/>
  <c r="F28" i="173"/>
  <c r="L28" i="173"/>
  <c r="H28" i="173"/>
  <c r="M28" i="173"/>
  <c r="I28" i="173"/>
  <c r="N20" i="198"/>
  <c r="G20" i="198"/>
  <c r="K20" i="198"/>
  <c r="O20" i="198"/>
  <c r="H20" i="198"/>
  <c r="L20" i="198"/>
  <c r="E28" i="186"/>
  <c r="I28" i="186"/>
  <c r="M28" i="186"/>
  <c r="H28" i="186"/>
  <c r="L28" i="186"/>
  <c r="O20" i="201"/>
  <c r="H20" i="201"/>
  <c r="L20" i="201"/>
  <c r="P20" i="201"/>
  <c r="G20" i="201"/>
  <c r="K20" i="201"/>
  <c r="M31" i="204"/>
  <c r="H31" i="204"/>
  <c r="P31" i="204"/>
  <c r="H25" i="212"/>
  <c r="P25" i="212"/>
  <c r="F25" i="212"/>
  <c r="E25" i="212"/>
  <c r="I25" i="212"/>
  <c r="M25" i="212"/>
  <c r="O28" i="213"/>
  <c r="H28" i="213"/>
  <c r="L28" i="213"/>
  <c r="I28" i="213"/>
  <c r="M28" i="213"/>
  <c r="P24" i="214"/>
  <c r="G24" i="214"/>
  <c r="K24" i="214"/>
  <c r="O24" i="214"/>
  <c r="H24" i="214"/>
  <c r="L24" i="214"/>
  <c r="J36" i="155"/>
  <c r="N36" i="155"/>
  <c r="K36" i="155"/>
  <c r="O29" i="216"/>
  <c r="N29" i="216"/>
  <c r="E29" i="216"/>
  <c r="M29" i="216"/>
  <c r="O32" i="220"/>
  <c r="F32" i="220"/>
  <c r="J32" i="220"/>
  <c r="N32" i="220"/>
  <c r="G32" i="220"/>
  <c r="K32" i="220"/>
  <c r="H28" i="226"/>
  <c r="K28" i="226"/>
  <c r="O28" i="247"/>
  <c r="N28" i="247"/>
  <c r="L36" i="251"/>
  <c r="O36" i="251"/>
  <c r="G36" i="251"/>
  <c r="I30" i="248"/>
  <c r="L30" i="248"/>
  <c r="G30" i="248"/>
  <c r="M36" i="250"/>
  <c r="N36" i="250"/>
  <c r="P36" i="250"/>
  <c r="L27" i="249"/>
  <c r="H27" i="249"/>
  <c r="G27" i="249"/>
  <c r="P27" i="249"/>
  <c r="N27" i="249"/>
  <c r="M27" i="249"/>
  <c r="K35" i="252"/>
  <c r="E35" i="252"/>
  <c r="E24" i="275"/>
  <c r="J24" i="275"/>
  <c r="G24" i="275"/>
  <c r="L24" i="275"/>
  <c r="O24" i="275"/>
  <c r="F24" i="275"/>
  <c r="H24" i="275"/>
  <c r="K24" i="275"/>
  <c r="J30" i="279"/>
  <c r="H30" i="279"/>
  <c r="K30" i="279"/>
  <c r="I30" i="279"/>
  <c r="L30" i="279"/>
  <c r="E27" i="303"/>
  <c r="H27" i="303"/>
  <c r="L27" i="303"/>
  <c r="P27" i="303"/>
  <c r="M27" i="303"/>
  <c r="I27" i="303"/>
  <c r="N31" i="307"/>
  <c r="M31" i="307"/>
  <c r="I31" i="307"/>
  <c r="G31" i="316"/>
  <c r="K31" i="316"/>
  <c r="O31" i="316"/>
  <c r="P31" i="316"/>
  <c r="L31" i="316"/>
  <c r="H31" i="316"/>
  <c r="I31" i="316"/>
  <c r="J31" i="316"/>
  <c r="E30" i="261"/>
  <c r="I30" i="261"/>
  <c r="M30" i="261"/>
  <c r="H30" i="261"/>
  <c r="H30" i="306"/>
  <c r="P30" i="306"/>
  <c r="J30" i="306"/>
  <c r="K30" i="306"/>
  <c r="L30" i="306"/>
  <c r="M30" i="306"/>
  <c r="O30" i="306"/>
  <c r="N30" i="261"/>
  <c r="J30" i="261"/>
  <c r="K30" i="261"/>
  <c r="O30" i="261"/>
  <c r="O30" i="262"/>
  <c r="E30" i="262"/>
  <c r="I30" i="262"/>
  <c r="M30" i="262"/>
  <c r="H30" i="262"/>
  <c r="L30" i="262"/>
  <c r="K30" i="284"/>
  <c r="M30" i="284"/>
  <c r="O30" i="284"/>
  <c r="N30" i="284"/>
  <c r="J30" i="284"/>
  <c r="M30" i="285"/>
  <c r="O30" i="285"/>
  <c r="N30" i="285"/>
  <c r="J30" i="285"/>
  <c r="P25" i="223"/>
  <c r="J25" i="223"/>
  <c r="N25" i="223"/>
  <c r="O31" i="307"/>
  <c r="O27" i="303"/>
  <c r="J27" i="303"/>
  <c r="J36" i="305"/>
  <c r="M36" i="305"/>
  <c r="I36" i="305"/>
  <c r="L39" i="308"/>
  <c r="J39" i="308"/>
  <c r="M39" i="308"/>
  <c r="I39" i="308"/>
  <c r="N31" i="316"/>
  <c r="O26" i="313"/>
  <c r="P26" i="313"/>
  <c r="N26" i="313"/>
  <c r="M31" i="316"/>
  <c r="E34" i="304"/>
  <c r="I34" i="304"/>
  <c r="G36" i="305"/>
  <c r="H36" i="305"/>
  <c r="L36" i="305"/>
  <c r="P36" i="305"/>
  <c r="E31" i="307"/>
  <c r="L31" i="307"/>
  <c r="P31" i="307"/>
  <c r="E33" i="309"/>
  <c r="I33" i="309"/>
  <c r="M33" i="309"/>
  <c r="E25" i="314"/>
  <c r="M25" i="314"/>
  <c r="G25" i="314"/>
  <c r="L25" i="314"/>
  <c r="P31" i="221"/>
</calcChain>
</file>

<file path=xl/sharedStrings.xml><?xml version="1.0" encoding="utf-8"?>
<sst xmlns="http://schemas.openxmlformats.org/spreadsheetml/2006/main" count="7712" uniqueCount="1990">
  <si>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</si>
  <si>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</si>
  <si>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</si>
  <si>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</si>
  <si>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</si>
  <si>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</si>
  <si>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</si>
  <si>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</si>
  <si>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</si>
  <si>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</si>
  <si>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</si>
  <si>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</si>
  <si>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งบดำเนินการ</t>
  </si>
  <si>
    <t>งบลงทุน</t>
  </si>
  <si>
    <t>รวมเป็นเงินทั้งสิ้น</t>
  </si>
  <si>
    <t>แผนกบริหารบุคคล</t>
  </si>
  <si>
    <t xml:space="preserve"> </t>
  </si>
  <si>
    <t>-</t>
  </si>
  <si>
    <t>แผนกกฎหมาย</t>
  </si>
  <si>
    <t>แผนกสารสนเทศ</t>
  </si>
  <si>
    <t>ด้านการเงิน:</t>
  </si>
  <si>
    <t>3.เป้าประสงค์เชิงยุทธศาสตร์ (Strategic Goal)  (ต่อ)</t>
  </si>
  <si>
    <t>ด้านการเรียนรู้และพัฒนา:</t>
  </si>
  <si>
    <t xml:space="preserve">       </t>
  </si>
  <si>
    <t>แผนกที่เกี่ยวข้อง</t>
  </si>
  <si>
    <t>ตลาดสาขาบางคล้า</t>
  </si>
  <si>
    <t>แผนกตลาดและจัดส่งสินค้า</t>
  </si>
  <si>
    <t>แผนกประชาสัมพันธ์</t>
  </si>
  <si>
    <t>แผนกติดตามและประเมินผล</t>
  </si>
  <si>
    <t>แผนกแผนงานและงบประมาณ</t>
  </si>
  <si>
    <t>คำนำ</t>
  </si>
  <si>
    <t>สารบัญ</t>
  </si>
  <si>
    <t>หัวข้อ</t>
  </si>
  <si>
    <t>หน้า</t>
  </si>
  <si>
    <t>วิสัยทัศน์</t>
  </si>
  <si>
    <t>พันธกิจ</t>
  </si>
  <si>
    <t>เป้าประสงค์เชิงยุทธศาสตร์ (Strategic Goal)</t>
  </si>
  <si>
    <t>แผนที่กลยุทธ์องค์การตลาด</t>
  </si>
  <si>
    <t>6</t>
  </si>
  <si>
    <t>สารบัญ(ต่อ)</t>
  </si>
  <si>
    <t>3</t>
  </si>
  <si>
    <t>1. วิสัยทัศน์:</t>
  </si>
  <si>
    <t>2. พันธกิจ:</t>
  </si>
  <si>
    <t>3. เป้าประสงค์เชิงยุทธศาสตร์ (Strategic Goal)</t>
  </si>
  <si>
    <t>แผนกการเงิน</t>
  </si>
  <si>
    <t>แผนกบัญชี</t>
  </si>
  <si>
    <t>1</t>
  </si>
  <si>
    <t>2</t>
  </si>
  <si>
    <t>4</t>
  </si>
  <si>
    <t>5</t>
  </si>
  <si>
    <t>และแผนงานขับเคลื่อนกลยุทธ์ที่จะใช้เป็นกรอบสำหรับการจัดทำแผนปฎิบัติงานประจำปีในระยะเวลา  5  ปีข้างหน้า เพื่อให้องค์กรสามารถบรรลุวิสัยทัศน์</t>
  </si>
  <si>
    <t>พันธกิจ และตอบสนองแนวนโยบายผู้ถือหุ้นภาครัฐ ที่กำหนดไว้ในการทบทวนแผนวิสาหกิจ 5 ปี</t>
  </si>
  <si>
    <t>ในการทบทวนแผนวิสาหกิจ 5 ปี  โดยมีการจัดทำตัวชี้วัด ค่าเป้าหมาย รายละเอียดของขั้นตอนกิจกรรม และระยะเวลาที่จะดำเนินการ รวมทั้งงบประมาณ</t>
  </si>
  <si>
    <t>เครื่องมือในการกำกับดูแล ติดตาม และประเมินผลการปฏิบัติงานให้บรรลุเป้าหมายที่กำหนดไว้ต่อไป</t>
  </si>
  <si>
    <t>ด้านลูกค้า และการตลาด:</t>
  </si>
  <si>
    <t>ด้านการดำเนินงานภายใน:</t>
  </si>
  <si>
    <t>I1: บริหารสัญญาอย่างมีประสิทธิภาพ</t>
  </si>
  <si>
    <t>I4: พัฒนาสินค้าและบริการได้ตรงความต้องการของตลาด</t>
  </si>
  <si>
    <t>แผนปฏิบัติงาน ปีงบประมาณ 2560</t>
  </si>
  <si>
    <t>ตุลาคม 2559 - กันยายน 2560</t>
  </si>
  <si>
    <t>สำเร็จของงาน</t>
  </si>
  <si>
    <t>รวม</t>
  </si>
  <si>
    <t>3.วัตถุประสงค์แผน/โครงการ :</t>
  </si>
  <si>
    <t xml:space="preserve">2.ชื่อแผน/โครงการ: </t>
  </si>
  <si>
    <t>รายละเอียดงบดำเนินการ</t>
  </si>
  <si>
    <t>สูตรคำนวณ/คำอธิบาย</t>
  </si>
  <si>
    <t>รายละเอียดงบลงทุน</t>
  </si>
  <si>
    <t>รายละเอียดเพิ่มเติม</t>
  </si>
  <si>
    <t>ปริมาณงานรายเดือน</t>
  </si>
  <si>
    <t>ปริมาณงานสะสม</t>
  </si>
  <si>
    <t>ร้อยละ (%) ความก้าวหน้างานตามแผน</t>
  </si>
  <si>
    <t>ร้อยละ (%) ความก้าวหน้างานที่ปฏิบัติได้จริง</t>
  </si>
  <si>
    <t>ปริมมาณงานสะสม</t>
  </si>
  <si>
    <t>10.ระดับเป้าหมาย</t>
  </si>
  <si>
    <t>1. เพื่อให้การประเมินผลเป็นไปอย่างมีประสิทธิภาพ</t>
  </si>
  <si>
    <t>2. เพื่อให้ทุกหน่วยงานภายในองค์กรดำเนินงานบรรลุเป้าหมายที่วางไว้</t>
  </si>
  <si>
    <t>I7: การติดตามและประมวลผลที่มีประสิทธิภาพ</t>
  </si>
  <si>
    <t>รายงานผลการติดตามทุกเดือน</t>
  </si>
  <si>
    <t>ร้อยละ 100</t>
  </si>
  <si>
    <t xml:space="preserve"> ตลาดสาขาหนองม่วง</t>
  </si>
  <si>
    <t>ตลาดมาตรฐานไม่เป็นไปตามเป้าหมาย</t>
  </si>
  <si>
    <t>1. แต่งตั้งคณะทำงานการบริหารสัญญาตลาดสาขาหนองม่วง</t>
  </si>
  <si>
    <t>2. ประชุมระบุปัญหาในข้อสัญญาที่ผู้เช่าไม่ปฏิบัติตามพร้อมทั้งหา</t>
  </si>
  <si>
    <t xml:space="preserve">  แนวทางแก้ไข</t>
  </si>
  <si>
    <t>3. ดำเนินการให้ผู้เช่าปฏิบัติให้ถูกต้องตามข้อสัญญาอย่างเคร่งครัด</t>
  </si>
  <si>
    <t>5. สรุปและรายงานผลให้ผู้บริหารทราบ</t>
  </si>
  <si>
    <t>ผู้เช่าปฏิบัติตามข้อกำหนดของสัญญา</t>
  </si>
  <si>
    <t>I7:การติดตามและประมวลผลที่มีประสิทธิภาพ</t>
  </si>
  <si>
    <t>ยุทธศาสตร์ด้าน........ผู้มีส่วนเกี่ยวข้อง.............</t>
  </si>
  <si>
    <t>I7: ตลาดสาขาปากคลองตลาด เป็นที่นิยมและเป็นต้นแบบ</t>
  </si>
  <si>
    <t>ผ่านตามเกณฑ์มาตรฐานอาหารปลอดภัย</t>
  </si>
  <si>
    <t>ระดับเพชร</t>
  </si>
  <si>
    <t>1.แต่งตั้งคณะทำงาน เพื่อร่วมพัฒนาตลาดให้ได้การรับรองมาตรฐานด้านสุขอนามัย</t>
  </si>
  <si>
    <t>2.ประชุมมอบหมายงาน วางแผนดำเนินงาน ตามหลักเกณฑ์การประเมินตลาด</t>
  </si>
  <si>
    <t>ตลาดสาขาปากคลองตลาด</t>
  </si>
  <si>
    <t xml:space="preserve">   3.1 ด้านสุขาภิบาลสิ่งแวดล้อมตลาด จำนวน 66 ข้อ</t>
  </si>
  <si>
    <t xml:space="preserve">   3.2 ด้านความปลอดภัยอาหาร จำนวน 6 ชนิด</t>
  </si>
  <si>
    <t xml:space="preserve">   3.3 ด้านคุ้มครองผู้บริโภค 3 ข้อ</t>
  </si>
  <si>
    <t>คณะทำงานพัฒนาตลาดสุขอนามัย</t>
  </si>
  <si>
    <t>4.จัดส่งคณะทำงานเข้าร่วมอบรมเรื่องมาตรฐานตลาด เพื่อให้มีความรู้ความเข้าใจ</t>
  </si>
  <si>
    <t xml:space="preserve">  เพื่อนำมาปฎิบัติให้ถูกต้องเป็นไปตามเกณฑ์ประเมินตลาด</t>
  </si>
  <si>
    <t>6.จัดทำสรุปปัญหาและข้อเสนอแนะในที่ประชุมเพื่อรายงานให้ผู้บริหารทราบ</t>
  </si>
  <si>
    <t>I7: การบริหารสัญญาให้มีประสิทธิภาพ</t>
  </si>
  <si>
    <t>ผู้เช่าปฎิบัติตามข้อกำหนดของสัญญา</t>
  </si>
  <si>
    <t>1.แต่งตั้งคณะทำงานการบริหารสัญญาของตลาดสาขาปากคลองตลาด</t>
  </si>
  <si>
    <t>2.ประชุมระบุปัญหาในข้อสัญญาที่ผู้เช่าไม่ปฎิบัติตาม เช่น การชำระค่าเช่าที่ดินล่าช้า</t>
  </si>
  <si>
    <t>3.ดำเนินการให้ผู้เช่าปฎิบัติให้ถูกต้องตามข้อสัญญาอย่างเคร่งครัด</t>
  </si>
  <si>
    <t>ผู้เช่าไม่สามารถปฎิบัติให้เป็นไปตามข้อกำหนดของสัญญา</t>
  </si>
  <si>
    <t>การต่อเติมแผงโดยไม่ได้รับอนุญาต ฯลฯ พร้อมทั้งหาแนวทางแก้ไข</t>
  </si>
  <si>
    <t>ดำเนินการส่งเรื่องให้สนง.อัยการเพื่อดำเนินการ</t>
  </si>
  <si>
    <t>ร้อยละ 90</t>
  </si>
  <si>
    <t>1 รับข้อมูลหนี้ต่างๆจากหน่วยงานภายในขององค์การตลาด</t>
  </si>
  <si>
    <t>ตามกฎหมาย</t>
  </si>
  <si>
    <t>1.1รับข้อมูลหนี้และรวบรวมพยานหลักฐานต่างๆ</t>
  </si>
  <si>
    <t>1.2ประชุมร่วมกันภายในแผนกเพื่อวางแผนและมอบหมายงาน</t>
  </si>
  <si>
    <t>1.3 ดำเนินการจัดทำหนังสือทวงถาม/ไกล่เกลี่ยก่อนส่งฟ้อง</t>
  </si>
  <si>
    <t>2.ดำเนินรวบรวมเอกสารหลักฐานเพื่อส่งสำนักงานอัยการดำเนินการตามกฎหมาย</t>
  </si>
  <si>
    <t>3.ทบทวนและประเมินผลการดำเนินการทุกไตรมาส</t>
  </si>
  <si>
    <t>ทุกแผนกและสาขาที่เกี่ยวข้อง</t>
  </si>
  <si>
    <t>4จัดทำรายการคดีความทั้งหมดที่องค์การตลาดเป็นผู้ยื่นฟ้องร้อง/ถูกฟ้องร้อง</t>
  </si>
  <si>
    <t>พร้อมรายงานสถานะของแต่ละคดีประจำปี</t>
  </si>
  <si>
    <t>1หน่วยงานเจ้าของคดีส่งเรื่องต่อแผนกกฎหมายไม่ครบถ้วนและล่าช้า</t>
  </si>
  <si>
    <t>2ดำเนินการไม่ทันกำหนดตามแผน</t>
  </si>
  <si>
    <t>1. เพื่อให้เกิดความโปร่งใสในการทำงาน และป้องกันปัญหาการทุจริต ประพฤติมิชอบในหน่วยงาน</t>
  </si>
  <si>
    <t>I8: การกำกับดูแลกิจการที่ดี</t>
  </si>
  <si>
    <t>2.เสริมสร้างคุณธรรมและความโปร่งใสในด้านการพัฒนาและยกระดับดัชนีความโปร่งใส(Transparency Index)</t>
  </si>
  <si>
    <t>3. เพื่อให้ทุกหน่วยงานภายในองค์กรดำเนินงานบรรลุเป้าหมายที่วางไว้</t>
  </si>
  <si>
    <t>1มีศูนย์การป้องกันการทุจริตฯ ภานในเดือน พ.ย.59</t>
  </si>
  <si>
    <t>1.จัดตั้งศูนย์การป้องกันการทุจริตฯและผู้รับผิดชอบ</t>
  </si>
  <si>
    <t>2.ทบทวนคู่มือเสริมสร้างความโปร่งใส และการป้องกันการทุจริต ปี 2560</t>
  </si>
  <si>
    <t>3.กำหนดนโยบายของผู้บริหารเกี่ยวกับการเสริมสร้างความโปร่งใสฯ</t>
  </si>
  <si>
    <t xml:space="preserve"> - จัดทำนโยบายและมาตรการจากผู้บริหาร ในการเสริมสร้างคุณธรรม</t>
  </si>
  <si>
    <t xml:space="preserve">   พัฒนายกระดับความโปร่งใส และป้องกันการทุจริต</t>
  </si>
  <si>
    <t xml:space="preserve">  -กิจกรรมประกาศเจตนารมณ์ของหน่วยงานในการต่อต้านการทุจริต</t>
  </si>
  <si>
    <t>ทุกแผนกและตลาดสาขา</t>
  </si>
  <si>
    <t xml:space="preserve">  -สร้างเครือข่ายการต่อต้านการทุจริตขององค์การตลาด โดยเปิดให้ประชาชน</t>
  </si>
  <si>
    <t xml:space="preserve">   ผู้รับบริการขององค์การตลาดเข้ามามีส่วนร่วม</t>
  </si>
  <si>
    <t>4.รายงานสรุปผลการดำเนินการ</t>
  </si>
  <si>
    <t>1.จัดตั้งศูนย์การป้องกันฯไม่ทันตามกำหนด</t>
  </si>
  <si>
    <t>2.ดำเนินการทบทวนคู่มือฯไม่ทันตามกำหนด</t>
  </si>
  <si>
    <t>1.จัดตั้งศูนย์การป้องกันการทุจริตฯ</t>
  </si>
  <si>
    <t>1.1จัดหาสถานที่และอุปกรณ์ต่างๆ                                       20,000  บาท</t>
  </si>
  <si>
    <t>1.2 จัดกิจกรรมประกาศเจตนารมณ์                                      10,000  บาท</t>
  </si>
  <si>
    <t xml:space="preserve">  1. แต่งตั้งคณะอนุกรรมการด้านธรรมาภิบาล และความรับผิดชอบต่อสังคม </t>
  </si>
  <si>
    <t xml:space="preserve">  2. ทบทวนกฎบัตร ประจำปี 2560</t>
  </si>
  <si>
    <t xml:space="preserve">  3. จัดทำแผนกิจกรรม CSR</t>
  </si>
  <si>
    <t xml:space="preserve">      แผนกประชาสัมพันธ์</t>
  </si>
  <si>
    <t xml:space="preserve">        3.1 กิจกรรม CSR ระยะสั้น</t>
  </si>
  <si>
    <t xml:space="preserve">             3.1.2 โครงการส่งเสริมอาหารปลอดภัย ใส่ใจสิ่งแวดล้อม (หนองม่วง)</t>
  </si>
  <si>
    <t xml:space="preserve">      แผนกที่เกี่ยวข้อง</t>
  </si>
  <si>
    <t xml:space="preserve">        3.2 กิจกรรม CSR ระยะยาว</t>
  </si>
  <si>
    <t xml:space="preserve">             3.2.1 โครงการตรวจสารเคมีกำจัดศัตรูพืชในผักสด (ปากคลองตลาด)</t>
  </si>
  <si>
    <t xml:space="preserve">  4. คณะอนุกรรมการด้านธรรมาภิบาลฯ ให้ความเห็นชอบแผนการจัดกิจกรรม</t>
  </si>
  <si>
    <t xml:space="preserve">  5. ปฏิบัติงานตามแผน CSR ที่กำหนด</t>
  </si>
  <si>
    <t xml:space="preserve">  7. สรุปผลการดำเนินกิจกรรม CSR ประจำปี นำเสนอต่อผู้บริหาร</t>
  </si>
  <si>
    <t xml:space="preserve">      ผู้เข้าร่วมในแต่ละพื้นที่ไม่เป็นไปตามเป้าหมาย</t>
  </si>
  <si>
    <t>1. หลักการและเหตุผล</t>
  </si>
  <si>
    <t>เพื่อเร่งรัดการเบิกจ่ายงบลงทุนตามมติคณะรัฐมนตรีที่ นร.0505/ว(ล)36703  ลงวันที่  29  กันยายน  2559</t>
  </si>
  <si>
    <t>1. เพื่อตรวจติดตามการเบิกจ่ายให้เป็นไปตามเป้าหมาย</t>
  </si>
  <si>
    <t>I5: เพิ่มประสิทธิภาพการบริหารจัดการภายใน</t>
  </si>
  <si>
    <t>การเบิกจ่ายงบลงทุน</t>
  </si>
  <si>
    <t>ไม่น้อยกว่า  90%</t>
  </si>
  <si>
    <t>2. ติดตามการเบิกจ่ายตามแผน</t>
  </si>
  <si>
    <t>3. สรุปผลการติดตามและทบทวนแผนการดำเนินงานภายในวันที่ 5</t>
  </si>
  <si>
    <t>แผนกจัดหาและพัสดุ</t>
  </si>
  <si>
    <t xml:space="preserve">    ของเดือนที่กำหนด  แล้วรายงานให้ผู้บริหารทราบ</t>
  </si>
  <si>
    <t>4. สรุปผลการดำเนินงาน ปัญหาและอุปสรรค  แนวทางแก้ไขการเบิกจ่ายงบลงทุน</t>
  </si>
  <si>
    <t xml:space="preserve">    ประจำปีถัดไป แล้วเสนอให้ผู้บริหารทราบ</t>
  </si>
  <si>
    <t xml:space="preserve"> -</t>
  </si>
  <si>
    <t xml:space="preserve">รวมเป็นเงินทั้งสิ้น                                            </t>
  </si>
  <si>
    <t>ให้สอดคล้องกับยุทธศาสตร์หลักขององค์กร รวมถึงเปรียบเทียบข้อมูลในอดีตเพื่อให้ภาพรวมการดำเนินงานเป็นไปตามวัตถุประสงค์และเป้าหมายที่กำหนดไว้</t>
  </si>
  <si>
    <t>1. เพื่อให้ผู้บริหารทราบผลการดำเนินงาน เมื่อเปรียบเทียบกับแผนเป้าหมายของ องค์การ</t>
  </si>
  <si>
    <t>I5 : เพิ่มประสิทธิภาพการบริหารจัดการภายใน</t>
  </si>
  <si>
    <t>2. เพื่อให้ผู้บริหารมีข้อมูลที่เป็นปัจจุบันของผลการดำเนินงานขององค์การ</t>
  </si>
  <si>
    <t>3. เพื่อเป็นข้อมูลประกอบการวางแผนและตัดสินใจเกี่ยวกับการบริหารงานองค์การ</t>
  </si>
  <si>
    <t>สรุปผลให้ผู้บริหารทราบไม่เกินวันที่</t>
  </si>
  <si>
    <t>1.  ประชุมวางแผนการจัดทำรายงานผลการดำเนินงานและรายงาน</t>
  </si>
  <si>
    <t>10  ของทุกเดือน</t>
  </si>
  <si>
    <t>การวิเคราห์ผลการดำเนินงานเปรียบเทียบกับเป้าหมาย และข้อมูล</t>
  </si>
  <si>
    <t>ในอดีต</t>
  </si>
  <si>
    <t>2. จัดทำรายงานผลการดำเนินงานและรายงานวิเคราะห์ผลการดำเนินงาน</t>
  </si>
  <si>
    <t xml:space="preserve">เปรียบเทียบกับเป้าหมายและข้อมูลในอดีต </t>
  </si>
  <si>
    <t>3. ทบทวนและปรับปรุงแผนการดำเนินงานเพื่อปรับปรุงผังรายงานและ</t>
  </si>
  <si>
    <t>สาขาที่เกี่ยวข้อง</t>
  </si>
  <si>
    <t xml:space="preserve">ของผู้บริหาร ทุกไตรมาส </t>
  </si>
  <si>
    <t>4. สรุปผลการจัดทำรายงานผลการดำเนินงานและการวิเคราะห์ผลการ</t>
  </si>
  <si>
    <t>ดำเนินงานเปรียบเทียบกับเป้าหมายและข้อมูลในอดีต ให้ผู้อำนวยการ</t>
  </si>
  <si>
    <t>ทราบภายในวันที่ 10 ของทุกเดือน</t>
  </si>
  <si>
    <t xml:space="preserve">  รายงานผลการดำเนินงานไม่เป็นไปตามเป้าหมาย </t>
  </si>
  <si>
    <t>เนื่ององค์การตลาดจากมีเงินฝากประจำ จำนวน 232 ล้านบาท จึงต้องการบริหารจัดการลงทุนให้ได้รับประโยชน์สูงสุด</t>
  </si>
  <si>
    <t>1. เพื่อบริหารการลงทุนให้มีประสิทธิภาพ</t>
  </si>
  <si>
    <t>2. เพื่อเพิ่ม / ขยายการลงทุนให้ได้รับผลประโยชน์สูงสุด</t>
  </si>
  <si>
    <t>ผลตอบแทน</t>
  </si>
  <si>
    <t>ไม่ต่ำกว่าอัตราดอกเบี้ยปกติ ปี 60</t>
  </si>
  <si>
    <t>1. การบริหารการลงทุน</t>
  </si>
  <si>
    <t xml:space="preserve">  1.1 ศึกษาการบริหารเงินการลงทุน</t>
  </si>
  <si>
    <t xml:space="preserve">       - ตราสารหนี้ / ตราสารทุน</t>
  </si>
  <si>
    <t xml:space="preserve">       - อัตราดอกเบี้ยเงินฝากธนาคาร</t>
  </si>
  <si>
    <t xml:space="preserve">       - พันธบัตรรัฐบาล</t>
  </si>
  <si>
    <t xml:space="preserve">       - อื่น ๆ</t>
  </si>
  <si>
    <t>2. ประชุมวางแผน การลงทุนระยะสั้น</t>
  </si>
  <si>
    <t>3. นำแผนการลงทุนระยะสั้นเสนอผู้บริหาร</t>
  </si>
  <si>
    <t>4. นำเงินลงทุนตามแผนที่ได้รับอนุมัติ</t>
  </si>
  <si>
    <t>5. ทบทวนแผนการลงทุน นำเสนอผู้บริหารเพื่อให้องค์การได้รับประโยชน์สูงสุด</t>
  </si>
  <si>
    <t>6. สรุปและวิเคราะห์การดำเนินงานเพื่อใช้ในการปรับปรุงต่อไป</t>
  </si>
  <si>
    <t>ผลตอบแทนไม่เป็นไปตามเป้าหมาย</t>
  </si>
  <si>
    <t>2.ชื่อแผน/โครงการ:</t>
  </si>
  <si>
    <t>ร้อยละ 70</t>
  </si>
  <si>
    <t>1.จัดตั้งคณะทำงานมอบหมายงานผู้มีส่วนเกี่ยวข้อง</t>
  </si>
  <si>
    <t>2.ศึกษาข้อมูลการลดการใช้พลังงานภายในสำนักงานและภายนอกสำนักงาน</t>
  </si>
  <si>
    <t>ลดการใช้พลังงานจากปี 2559</t>
  </si>
  <si>
    <t>ร้อยละ 10 *</t>
  </si>
  <si>
    <t>3.จัดทำแผนประหยัดพลังงาน</t>
  </si>
  <si>
    <t>4.ประชาสัมพันธ์กิจกรรม</t>
  </si>
  <si>
    <t>5.ดำเนินกิจกรรมตามแผนประหยัดพลังงาน</t>
  </si>
  <si>
    <t>7.สรุปผลการดำเนินการ แนวทางการแก้ไขปัญหาให้ผู้บริหารทราบ</t>
  </si>
  <si>
    <t>1.ปฏิบัติงานไม่เป็นไปตามแผน</t>
  </si>
  <si>
    <t>2.รายได้ไม่เป็นไปตามเป้าหมายที่กำหนด</t>
  </si>
  <si>
    <t>ตลาดสาขาตลิ่งชันยังมีผู้ไม่มาทำการต่อสัญญาเช่าให้เป็นไปตามสัญญาปัจจุบันจึงได้จัดทำแผนการต่อสัญญาให้ผู้เช่ามาทำการต่อสัญญาเพิ่มขึ้น</t>
  </si>
  <si>
    <t>1.มีผู้มาทำสัญญาเพิ่มขึ้นโดยสัญญาเป็นสัญญาเช่าปัจจุบัน</t>
  </si>
  <si>
    <t>2.ศึกษาข้อมูลพัฒนาการทำสัญญาเช่าภายในตลาดสาขาตลิ่งชัน</t>
  </si>
  <si>
    <t>1.จำนวนผู้มาทำสัญญาเพิ่มขึ้น</t>
  </si>
  <si>
    <t>4.จัดทำหนังสือให้ผู้เช่ามาทำสัญญาเช่า</t>
  </si>
  <si>
    <t>5.ดำเนินกิจกรรมตามแผนพัฒนาสัญญาให้เป็นปัจจุบันภายในตลาดสาขาตลิ่งชัน</t>
  </si>
  <si>
    <t>1.จัดส่งจดหมายให้ผู้เช่ามาทำการต่ออายุสัญญาเช่า</t>
  </si>
  <si>
    <t>*ผู้ที่มีสัญญาเช่าทั้งหมดต้องทำการต่ออายุสัญญาให้เป็นปัจจุบันของสัญญาเช่า</t>
  </si>
  <si>
    <t xml:space="preserve">ประมาณการค่าใช้จ่ายในการจัดส่งไปรษณีย์ เดือนละประมาณ 3,000 บาท </t>
  </si>
  <si>
    <t>1.ค่าธรรมเนียมศาล ประมาณ 500 คดี              1,000,000 บาท</t>
  </si>
  <si>
    <t xml:space="preserve">2.ค่าทนาย/พนักงานอัยการ                             500,000 บาท </t>
  </si>
  <si>
    <t>3.ค่าใช้จ่ายอื่นๆ (ค่าเดินทาง,ค่าเบี้ยเลี้ยง,ค่าเอกสาร เป็นต้น)    500,000 บาท</t>
  </si>
  <si>
    <t>เพื่อการพัฒนาระบบ ICT ให้สามารถรองรับภารกิจ และยุทธศาสตร์ขององค์การตลาดให้สอดคล้องกับแผนวิสาหกิจฯ</t>
  </si>
  <si>
    <t xml:space="preserve">2.ชื่อแผน/โครงการ:     </t>
  </si>
  <si>
    <t xml:space="preserve"> -การเปลี่ยนแปลงนโยบาย</t>
  </si>
  <si>
    <t>เพื่อรักษาประสิทธิภาพในการใช้งานระบบคอมพิวเตอร์ให้ใช้งานได้อย่างต่อเนื่อง</t>
  </si>
  <si>
    <t>L3: ใช้ระบบเทคโนโลยีสารสนเทศในการสนับสนุนธุรกิจ</t>
  </si>
  <si>
    <t>พฤษจิกายน 2559 - พฤษภาคม 2560</t>
  </si>
  <si>
    <t xml:space="preserve"> -จัดบำรุงรักษาให้ได้ตามแผน</t>
  </si>
  <si>
    <t>1. เสนอขออนุมัติโครงการฯ</t>
  </si>
  <si>
    <t xml:space="preserve"> -ลดอัตราการแจ้งซ่อม</t>
  </si>
  <si>
    <t>2. บำรุงรักษาอุปกรณ์คอมพิวเตอร์ขององค์การตลาด</t>
  </si>
  <si>
    <t xml:space="preserve">    2.1. อุปกรณ์ของสำนักงานใหญ่ ( 14 แผนก)</t>
  </si>
  <si>
    <t xml:space="preserve">    2.2 อุปกรณ์ของตลาดสาขา ( 5 สาขา)</t>
  </si>
  <si>
    <t>3. สรุปรายงานผลเสนอผู้บริหาร</t>
  </si>
  <si>
    <t xml:space="preserve"> -ไม่สามารถควบคุมไวรัสบางตัว</t>
  </si>
  <si>
    <t xml:space="preserve"> - งบประมาณอุปกรณ์บำรุงรักษา 3,000 บาท</t>
  </si>
  <si>
    <t>วิธีคำนวณลดอัตตราการแจ้งซ่อม= จำนวนแจ้งซ่อม X 100 ÷ จำนวน</t>
  </si>
  <si>
    <t xml:space="preserve"> - ค่าเบี้ยเลี้ยงและค่าใช้จ่ายในการเดินทาง  20,000 บาท</t>
  </si>
  <si>
    <t>แจ้งซ่อมทั้งหมดของปีก่อน</t>
  </si>
  <si>
    <t>สำรวจความพึงพอใจเพื่อนำผลการประเมินมาปรับปรุงและพัฒนาระบบเทคโนโลยีสารสนเทศขององค์กรให้มีประสิทธิภาพ</t>
  </si>
  <si>
    <t>มิถุนายน 2559 - กันยายน 2560</t>
  </si>
  <si>
    <t>ความพึงพอใจของผู้ใช้งาน</t>
  </si>
  <si>
    <t>ไม่น้อยกว่าร้อยละ 80</t>
  </si>
  <si>
    <t>1. วางแผนจัดทำแบบประเมินผลระบบเทคโนโลยีสารสนเทศ</t>
  </si>
  <si>
    <t>2. เสนอแบบประเมินผลผู้บริหารองค์การตลาดเห็นชอบ</t>
  </si>
  <si>
    <t>3. ดำเนินการประเมินผลความพึงพอใจแต่ละแผนก</t>
  </si>
  <si>
    <t>4. วิเคราะห์ผลการประเมินระบบเทคโนโลยีสารสนเทศ</t>
  </si>
  <si>
    <t>5. จัดทำสรุปแบบประเมินระบบเทคโนโลยีสารสนเทศเสนอผู้บริหาร</t>
  </si>
  <si>
    <t xml:space="preserve"> - คนไม่ตอบแบบสอบถาม/ตอบแต่ตอบไม่ครบ</t>
  </si>
  <si>
    <t>1. เพื่อตรวจสอบคุณภาพสินค้าและการจัดส่งให้มีประสิทธิภาพ</t>
  </si>
  <si>
    <t>1.จำนวนพื้นที่ในการสุ่มตรวจ</t>
  </si>
  <si>
    <t>ไม่น้อยกว่า 20 แห่งต่อปี</t>
  </si>
  <si>
    <t>1. กำหนดพื้นที่ในการเข้าตรวจ เพื่อตรวจสอบคุณภาพสินค้า</t>
  </si>
  <si>
    <t>2.ได้รับความพึงพอใจ</t>
  </si>
  <si>
    <t>ไม่น้อยกว่าร้อยละ 80 ต่อปี</t>
  </si>
  <si>
    <t>2. ดำเนินการลงพื้นที่ในแต่ละภูมิภาคที่จะเข้าตรวจ (สุ่มตรวจ)</t>
  </si>
  <si>
    <t>3. จัดทำแบบสอบถามความพึงพอใจในการจัดส่งเครื่องอุปโภคบริโภค</t>
  </si>
  <si>
    <t>4. สรุปผลและรายงานผลการดำเนินงานให้ผู้บริหารทราบ</t>
  </si>
  <si>
    <t>จำนวนสุ่มตรวจไม่เป็นไปตามเป้าหมาย</t>
  </si>
  <si>
    <t>ความพึงพอใจไม่เป็นไปตามเป้าหมาย</t>
  </si>
  <si>
    <t>เพื่อสร้างมาตรฐานในการกำหนดหลักเกณฑ์การเป็นตัวแทนขององค์การตลาด</t>
  </si>
  <si>
    <t>จัดทำหลักเกณฑ์แล้วเสร็จ</t>
  </si>
  <si>
    <t>1. ตั้งคณะทำงานเพื่อกำหนดหลักเกณฑ์</t>
  </si>
  <si>
    <t>2. ประชุมคณะทำงานเพื่อกำหนดหลักเกณฑ์การเป็นตัวแทนขององค์การตลาด</t>
  </si>
  <si>
    <t>4. เสนอหลักเกณฑ์ที่คณะกรรมการกำหนดเสนอให้ผู้บริหารเห็นชอบ</t>
  </si>
  <si>
    <t>ตัวแทนไม่ได้คุณภาพตามหลักเกณฑ์ที่กำหนด</t>
  </si>
  <si>
    <t>ไม่น้อยกว่า 3 แห่ง</t>
  </si>
  <si>
    <t>1. เพื่อให้การบริหารบุคคลขององค์การตลาดเป็นไปตามหลักการบริหารเชิงกลยุทธ์</t>
  </si>
  <si>
    <t>2. เพื่อให้องค์การตลาดสามารถรักษาพนักงานที่มีศักยภาพสูงไว้ได้</t>
  </si>
  <si>
    <t>3. เพื่อให้พนักงานมีเส้นทางสายอาชีพที่ชัดเจน</t>
  </si>
  <si>
    <t xml:space="preserve">   อัตราที่ได้รับการอนุมัติ</t>
  </si>
  <si>
    <t>2 พัฒนาทบทวนระบบต่างๆ</t>
  </si>
  <si>
    <t xml:space="preserve"> - ผลตอบแทนความก้าวหน้าในสายอาชีพ </t>
  </si>
  <si>
    <t>1. เพื่อพัฒนาแผนแม่บทด้านบุคลากรขององค์การตลาดให้สอดคล้องกับแผนแม่บทขององค์การตลาด</t>
  </si>
  <si>
    <t>2. มีนโยบายและกลยุทธ์ด้านทรัพยากรบุคคล</t>
  </si>
  <si>
    <t>1. แผนแม่บทผ่านความเห็นชอบ</t>
  </si>
  <si>
    <t>2. มีการประกาศเผยแพร่</t>
  </si>
  <si>
    <t>3. เสนอประธานให้ความเห็นชอบ</t>
  </si>
  <si>
    <t xml:space="preserve">  - ผู้บริหาร</t>
  </si>
  <si>
    <t xml:space="preserve"> - อนุกรรมการ</t>
  </si>
  <si>
    <t>ทุกแผนก/ทุกสาขา</t>
  </si>
  <si>
    <t xml:space="preserve"> - แผนแม่บทไม่ผ่านความเห็นชอบ</t>
  </si>
  <si>
    <t xml:space="preserve"> - ไม่เป็นไปตามระยะเวลาที่กำหนด</t>
  </si>
  <si>
    <t>1. เพื่อให้องค์การตลาดมีโครงสร้างองค์กรที่สอดคล้องกับวิสัยทัศน์ พันธกิจ และเป้าหมายขององค์กร</t>
  </si>
  <si>
    <t>2. เพื่อให้การบริหารทรัพยากรบุคคลขององค์การตลาดเป็นไปตามหลักบริหารเชิงกลยุทธ์</t>
  </si>
  <si>
    <t xml:space="preserve"> - </t>
  </si>
  <si>
    <t>I7: มีการติดตามและประมวลผลที่มีประสิทธิภาพ</t>
  </si>
  <si>
    <t>2.พนักงานได้รับการประเมินสมรรถนะ</t>
  </si>
  <si>
    <t xml:space="preserve"> - ไม่มีตัวชี้วัด</t>
  </si>
  <si>
    <t>1. เพื่อเป็นฐานข้อมูลทรัพยากรบุคคลประกอบการวางแผนและการตัดสินใจ</t>
  </si>
  <si>
    <t>ข้อมูลในระบบฐานข้อมูลทรัพยากรบุคคล</t>
  </si>
  <si>
    <t>2. เพื่อให้ผู้ปฏิบัติงานทำงานในสภาพแวดล้อมที่ได้มาตรฐานความปลอดภัย</t>
  </si>
  <si>
    <t>4. เพื่อสร้างวัฒนธรรมด้านความปลอดภัย</t>
  </si>
  <si>
    <t>1. ตั้งคณะกรรมการด้านอาชีวอนามัยและความปลอดภัย</t>
  </si>
  <si>
    <t>5. สรุปผลและรายงานต่อผู้อำนวยการ</t>
  </si>
  <si>
    <t>1. เพื่อให้องค์การตลาดมีระเบียบข้อบังคับที่เป็นไปตามหลักธรรมาภิบาล</t>
  </si>
  <si>
    <t>ร้อยละของความถูกต้อง ครบถ้วนและการทบทวน</t>
  </si>
  <si>
    <t>1. ทบทวนระเบียบข้อบังคับที่เกี่ยวข้อง</t>
  </si>
  <si>
    <t>ของระเบียบข้อบังคับการปฏิบัติงาน</t>
  </si>
  <si>
    <t>5. รายงานผลการดำเนินงานต่อผู้อำนวยการ</t>
  </si>
  <si>
    <t>1. เพื่อให้พนักงานได้รับทราบผลการดำเนินงานด้านทรัพยากรบุคคล</t>
  </si>
  <si>
    <t>l2: พัฒนาและบริหารแผนแม่บทของหน่วยงานสนับสนุน</t>
  </si>
  <si>
    <t>สนับสนุนงานในด้านการดำเนินการประขุมให้เป็นไปตามวาระการประชุม และเป็นไปตามตัวชี้วัดบทบาทของคณะกรรมการรัฐวิสาหกิจ องค์การตลาด</t>
  </si>
  <si>
    <t>3. วัตถุประสงค์แผน/โครงการ :</t>
  </si>
  <si>
    <t>เพื่อให้การจัดประชุมคณะกรรมการองค์การตลาดเป็นไปด้วยความเรียบร้อย</t>
  </si>
  <si>
    <t>1. จัดการประชุม</t>
  </si>
  <si>
    <t>1. ส่งวาระการประชุมล่วงหน้าอย่างน้อย 7 วัน</t>
  </si>
  <si>
    <t xml:space="preserve">   1.1 กำหนดวันประชุม (บอร์ดกำหนด)</t>
  </si>
  <si>
    <t>2. จัดประชุมอย่างน้อยเดือนละ 1 ครั้ง</t>
  </si>
  <si>
    <t xml:space="preserve">   1.2 จัดทำระเบียบวาระการประชุม</t>
  </si>
  <si>
    <t>3. คณะกรรมการประเมินตนเองปีละ 1 ครั้ง</t>
  </si>
  <si>
    <t xml:space="preserve">         - เลขาคณะกรรมการ กำหนดวาระการประชุม</t>
  </si>
  <si>
    <t xml:space="preserve">         - รวบรวมเอกสาร/จัดทำเอกสารการประชุม</t>
  </si>
  <si>
    <t xml:space="preserve">   1.3 เชิญประชุม</t>
  </si>
  <si>
    <t>แผนกการประชุมและยานพาหนะ</t>
  </si>
  <si>
    <t xml:space="preserve">   1.4 จัดส่งวาระการประชุมล่วงหน้า 7 วัน ก่อนการประชุม</t>
  </si>
  <si>
    <t xml:space="preserve">   1.5 ดำเนินการจัดประชุม</t>
  </si>
  <si>
    <t xml:space="preserve">   1.6 สรุปรายงานการประชุม</t>
  </si>
  <si>
    <t>2. เบิกจ่ายเบี้ยประชุม ค่าตอบแทน และค่ารับรอง</t>
  </si>
  <si>
    <t xml:space="preserve">   2.1 ดำเนินการเบิกจ่ายค่าเบี้ยประชุม ค่าตอบแทน และค่ารับรอง</t>
  </si>
  <si>
    <t>3. การพัฒนาตนเองของคณะกรรมการ</t>
  </si>
  <si>
    <t xml:space="preserve">   3.1 จัดทำแบบสอบถามเพื่อประเมินตนเองของคณะกรรมการ (แบบประเมิน)</t>
  </si>
  <si>
    <t xml:space="preserve">   3.2 คณะกรรมการทบทวนแบบประเมิน</t>
  </si>
  <si>
    <t xml:space="preserve">   3.3 คณะกรรมการประเมินตนเอง และรายคณะ</t>
  </si>
  <si>
    <t xml:space="preserve">   3.4 แจ้งผลการประเมินให้คณะกรรมการพิจารณาพร้อมแสดงความคิดเห็น</t>
  </si>
  <si>
    <t xml:space="preserve">        (แจ้งผลฯ ในการประชุมคณะกรรมการ เดือนตุลาคม 2561)</t>
  </si>
  <si>
    <t>1. ไม่สามารถจัดส่งวาระการประชุมล่วงหน้าได้ทันตามกำหนด</t>
  </si>
  <si>
    <t>2. ไม่สามารถจัดประชุมคณะกรรมการได้ตามแผน</t>
  </si>
  <si>
    <t xml:space="preserve">2. ชื่อแผน/โครงการ :                     </t>
  </si>
  <si>
    <t>ค่าเบี้ยประชุมคณะกรรมการ 1,107,000 บาท</t>
  </si>
  <si>
    <t>ค่าตอบแทนคณะกรรมการ 1,152,000 บาท</t>
  </si>
  <si>
    <t>ค่ารับรอง 200,000 บาท</t>
  </si>
  <si>
    <t xml:space="preserve">รวมเป็นเงินทั้งสิ้น                                        </t>
  </si>
  <si>
    <t>เพื่อให้แผนอัตรากำลังคนสอดคล้องกับโครงสร้างองค์กรเป็นไปด้วยความเรียบร้อยและสนุบสนุนกับนโยบายและโครงสร้างใหม่ที่จะเกิดขึ้น</t>
  </si>
  <si>
    <t>เพื่อดำเนินการให้แผนแม่บทด้านบุคลากรขององค์การตลาดให้สอดคล้องกับแผนวิสาหกิจขององค์การตลาด</t>
  </si>
  <si>
    <t>เพื่อเป็นการทบทวนโครงสร้างและคำบรรยายลักษณะงานให้เป็นปัจจุบันและสอดคล้องกับการทำงานของพนักงานองค์การตลาด</t>
  </si>
  <si>
    <t>เพื่อใช้เป็นตัวกำหนดวัดผลการปฏิบัติงาน และใช้ในการพิจารณาเลื่อนขั้นเงินเดือน, ปรับปรุงโครงสร้าง, การพัฒนาในสายงานของพนักงานองค์การ</t>
  </si>
  <si>
    <t>เพื่อดำเนินการปรับปรุงและทบทวนระเบียบข้อบังคับขององค์การตลาด ให้เป็นปัจจุบัน</t>
  </si>
  <si>
    <t>เพื่อเพิ่มช่องทางการสื่อสารกับพนักงานและประชาชน ในการรับข้อมูลนำมาปรับปรุงองค์การตลาดต่อไป</t>
  </si>
  <si>
    <t xml:space="preserve">การควบคุมภายในนั้นเป็นกระบวนการปฏิบัติงานที่ถูกกำหนดร่วมกัน เพื่อให้เกิดความมั่นใจว่า วิธีการหรือการปฏิบัติงานตามที่กำหนดไว้จะทำให้บรรลุวัตถุประสงค์ของการควบคุม
</t>
  </si>
  <si>
    <t>1. เพื่อให้เกิดประสิทธิภาพของการดำเนินงานและความถี่ในกิจกรรมการควบคุม</t>
  </si>
  <si>
    <t>2. เพื่อให้มีการปฏิบัติตามกฏหมาย ระเบียบ และข้อบังคับที่เกี่ยวข้อง</t>
  </si>
  <si>
    <t>3.เพื่อให้มีการติดตามและประเมินผลการดำเนินงาน ใช้เป็นกรอบแนวทางและพัฒนาองค์กรอย่างต่อเนื่อง</t>
  </si>
  <si>
    <t xml:space="preserve"> - สร้างสภาพแวดล้อมของการควบคุม</t>
  </si>
  <si>
    <t>1. ประชุมคณะทำงานปรับปรุงประสิทธิภาพกระบวนงานภายใน</t>
  </si>
  <si>
    <t>2. ปรับปรุงและทบทวนคู่มือกระบวนการภายใน ประจำปี 2560</t>
  </si>
  <si>
    <t>แผนกบริหารความเสี่ยง</t>
  </si>
  <si>
    <t xml:space="preserve"> - ติดตามและควบคุมเอกสารรับจ่ายด้านการเงิน</t>
  </si>
  <si>
    <t xml:space="preserve"> - สรุปผลการดำเนินงานรายไตรมาส</t>
  </si>
  <si>
    <t>3. ดำเนินงานการควบคุมภายใน</t>
  </si>
  <si>
    <t>ทุกแผนก</t>
  </si>
  <si>
    <t xml:space="preserve"> - ประชาสัมพันธ์คู่มือการควบคุมภายใน และแผนการควบคุมภายใน Internet</t>
  </si>
  <si>
    <t xml:space="preserve"> - เผยแพร่การดำเนินงานใน Internet เช่น การอบรมสัมมนา</t>
  </si>
  <si>
    <t>4. จัดอบรม สัมมนา การควบคุมภายในให้ผู้บริหารและพนักงานที่ปฏิบัติงาน</t>
  </si>
  <si>
    <t>5. ดำเนินงานการควบคุมภายในตามที่กำหนดและรายงาน</t>
  </si>
  <si>
    <t>การควบคุมภายในตามระเบียบ คตง.</t>
  </si>
  <si>
    <t xml:space="preserve"> - ปอ.3</t>
  </si>
  <si>
    <t xml:space="preserve"> - ปย.2</t>
  </si>
  <si>
    <t xml:space="preserve"> - ปอ.1</t>
  </si>
  <si>
    <t xml:space="preserve"> - ปอ.2</t>
  </si>
  <si>
    <t xml:space="preserve"> - แบบสอบถาม 5 ด้าน (ปอ 2-1)</t>
  </si>
  <si>
    <t xml:space="preserve">      การติดตามเอกสารล่าช้ากว่าแผนงานที่กำหนดไว้</t>
  </si>
  <si>
    <t xml:space="preserve">รวมเป็นเงินทั้งสิ้น   </t>
  </si>
  <si>
    <t>เนื่องจากเกณฑ์การประเมินการควบคุมภายในขององค์การตลาด ในหัวข้อกิจกรรมการควบคุม ที่ให้  อต มีการจัดทำรายงานผลการดำเนินงานเปรียบเทียบกับเป้าหมาย</t>
  </si>
  <si>
    <t xml:space="preserve">ผลการวิเคราะห์ให้สอดคล้องกับสถานการณ์และความต้องการ </t>
  </si>
  <si>
    <t>2.พนักงานมีความรู้ความเข้าใจในกิจกรรม</t>
  </si>
  <si>
    <t xml:space="preserve">   แบบสอบถามความพึงพอใจ</t>
  </si>
  <si>
    <t xml:space="preserve">  -เผยแพร่และประชาสัมพันธ์กิจกรรมต่างๆ มีการประเมินผล  </t>
  </si>
  <si>
    <t xml:space="preserve">รวมเป็นเงินทั้งสิ้น  </t>
  </si>
  <si>
    <t>- มีการปฏิบัติตามระเบียบ ข้อบังคับที่</t>
  </si>
  <si>
    <t>เกี่ยวข้องในเอกสารรับจ่ายด้านการเงิน</t>
  </si>
  <si>
    <t>ใช้งบดำเนินการร่วมกันกับการบริหารความเสี่ยงในการจัดโครงการอบรมสัมมนา</t>
  </si>
  <si>
    <t>ทั้งในและนอก กทม. ไม่เกิน 2 วัน 1 คืน</t>
  </si>
  <si>
    <t>1. เพื่อให้องค์การตลาดมีระบบการบริหารความเสี่ยงที่เป็นไปตามกระบวนการบริหารความเสี่ยง</t>
  </si>
  <si>
    <t>2. พัฒนาองค์ความรู้ของบุคลากร เพื่อการพัฒนากระบวนการบริหารความเสี่ยงแบบบูรณาการ</t>
  </si>
  <si>
    <t>กำหนดปัจจัยเสี่ยงองค์การ ปี 2560</t>
  </si>
  <si>
    <t>การดำเนินงานล่าช้าไม่เป็นไปตามช่วงเวลาที่กำหนดไว้</t>
  </si>
  <si>
    <t>ใช้งบดำเนินการร่วมกันกับการควบคุมภายใน ในการจัดโครงการอบรมสัมมนาทั้งใน</t>
  </si>
  <si>
    <t xml:space="preserve">และนอก กทม. ไม่เกิน 2 วัน 1 คืน </t>
  </si>
  <si>
    <t>ระบบสารสนเทศกับการสนับสนุนการบริหารความเสี่ยงมีความสำคัญในการทำงานมาก เพราะในการประมวลผลและแจ้งเตือนให้ทันกับสถานการณ์นั้น จำเป็นอย่างมากที่จะต้องใช้</t>
  </si>
  <si>
    <t>เทคโนโลยีเข้ามาช่วย</t>
  </si>
  <si>
    <t>1. เพื่อเพิ่มประสิทธิภาพในการบริหารปัจจัยเสี่ยง รวมถึงการวิเคราะห์ประเมินผลได้ดียิ่งขึ้น</t>
  </si>
  <si>
    <t>I5:เพิ่มประสิทธิภาพการบริหารจัดการภายใน</t>
  </si>
  <si>
    <t>แผนผังขั้นตอนการบริหารปัจจัยเสี่ยง</t>
  </si>
  <si>
    <t>เสร็จ 100%</t>
  </si>
  <si>
    <t>1.วางแผนการพัฒนาระบบสารสนเทศเพื่อรองรับการบริหารความเสี่ยง</t>
  </si>
  <si>
    <t>2.จัดทำแผนผังขั้นตอนการบริหารปัจจัยเสี่ยง เช่น การเก็บข้อมูล การวิเคราะห์</t>
  </si>
  <si>
    <t>การประเมินผลฯ</t>
  </si>
  <si>
    <t>แผนบริหารความเสี่ยง</t>
  </si>
  <si>
    <t>3. ตรวจสอบความถูกต้องของข้อมูลของแผนผัง(Flowchart)</t>
  </si>
  <si>
    <t>4.สรุปรูปแบบของแผนผังขั้นตอนการวิเคราะห์ความเสี่ยงนำเสนอผู้บริหาร</t>
  </si>
  <si>
    <t>5.นำเสนอคณะอนุกรรมการความเสี่ยงเพื่อพิจารณา</t>
  </si>
  <si>
    <t xml:space="preserve">      </t>
  </si>
  <si>
    <t>3.ดำเนินการจัดกิจกรรม ตามเกณฑ์มาตรฐานของข้อบัญญัติกทม.</t>
  </si>
  <si>
    <t xml:space="preserve"> สืบเนื่องจากองค์การตลาดได้รับการประเมินผลการดำเนินงาน จากคณะอนุกรรมการจัดทำบันทึกข้อตกลงและประเมินผลการดำเนินงานรัฐวิสาหกิจประกอบด้วย 3 หัวข้อตัวชี้วัด ได้แก่</t>
  </si>
  <si>
    <t>1. การดำเนินการตามนโยบาย    2. ผลการดำเนินงานของรัฐวิสาหกิจ  3. การบริหารจัดการองค์การ ดังนั้นเพื่อติดตามผลการดำเนินการและรายงานผลความก้าวหน้าการปฏิบัติงานให้เป็นไปตามตัวชี้วัด</t>
  </si>
  <si>
    <t xml:space="preserve">รวมทั้งรายงานอุปสรรคและปัญหาในการดำเนินงานที่ไม่เป็นไปตามตัวชี้วัดเพื่อหาแนวทางในการแก้ไข </t>
  </si>
  <si>
    <t>1. เพื่อติดตามผลการดำเนินงานตามบันทึกข้อตกลงการประเมินผลขององค์การตลาดประจำปี 2560</t>
  </si>
  <si>
    <t xml:space="preserve">2. เพื่อรายงานผลการดำเนินงานตามบันทึกข้อตกลงการประเมินผลขององค์การตลาดประจำปี 2560 </t>
  </si>
  <si>
    <t>ร้อยละความสำเร็จตามบันทึกข้อตกลง</t>
  </si>
  <si>
    <t>1. ประชุมวางแผนการติดตามการดำเนินงานตามบันทึกข้อตกลงฯประจำปี 2560</t>
  </si>
  <si>
    <t xml:space="preserve">     - จัดทำแผนการติดตามประเมินผลการดำเนินงาน</t>
  </si>
  <si>
    <t xml:space="preserve">     - กำหนดวันและเวลาประชุมติดตามประจำเดือน</t>
  </si>
  <si>
    <t xml:space="preserve"> ผู้ปฏิบัติงานไม่สามารถดำเนินงานได้ตามบันทึกข้อตกลงที่กำหนด</t>
  </si>
  <si>
    <t>เนื่องจากปัจจัยภายนอกเช่นคณะกรรมการองค์การตลาดไม่สามารถ</t>
  </si>
  <si>
    <t>ประชุมได้ตามระยะเวลาที่กำหนดไว้</t>
  </si>
  <si>
    <t xml:space="preserve">ค่ารับรอง                12,000.-บาท </t>
  </si>
  <si>
    <t>C2:รักษาฐานบริการสินค้าอุปโภค/บริโภค</t>
  </si>
  <si>
    <t>กิจการพิเศษ</t>
  </si>
  <si>
    <t>ตลาดสาขาตลิ่งชัน</t>
  </si>
  <si>
    <t>การประเมินผลระบบเทคโนโลยีสารสนเทศขององค์กร  1.ผู้มีส่วนได้ส่วนเสียภายในองค์กรประกอบด้วย ระบบเครือข่าย -ด้านการพัฒนาระบบงานสารสนเทศและเว็บไซต์</t>
  </si>
  <si>
    <t xml:space="preserve"> - บริการด้านอุปกรณ์คอมพิวเตอร์และอุปกรณ์ต่อพ่วง  - ระบบสารสนเทศที่ตอบสนองต่อความต้องการผู้รับบริการผู้มีส่วนได้ส่วนเสียภายในองค์กรและประชาชนรวมถีงนโยบาย</t>
  </si>
  <si>
    <t>ต่างๆของรัฐบาล  - ระบบสารสนทเทศที่ตอบสนองต่อความต้องการผู้รับบริการผู้มีส่วนได้ส่วยเสียภายในองค์กร  - แบบสอบถามความเชื่อมั่นต่อภาพลักษณ์ของแผนกสารสนเทศ</t>
  </si>
  <si>
    <t xml:space="preserve">ความเชื่อมั่นและลดขั้นตอนการปฏิบัติงาน  - แบบสอบถามด้านการพัฒนาบุคลากรด้านเทคโนโลยีสารสนเทศการจัดอบรมเพื่อถ่ายทอดความรู้  </t>
  </si>
  <si>
    <t xml:space="preserve">  2.ผู้มีส่วนได้ส่วนเสียภายนอกองค์กร - ระบบ Internet เว็บไซต์ อต.  - ระบบการชำระค่าบริการ  - ระบบ KTB BANKING     - ระบบรักษาความปลอดภัยในตลาด(กล้องวงจรปิด)</t>
  </si>
  <si>
    <t xml:space="preserve">  - ระบบกั้นรถยนต์อัตโนมัติ  - ศูนย์ข้อมูลข่าวสารขององค์การตลาด กระทรวงมหาดไทย  - ศูนย์ข้อมูล DOC  - ด้านกระบวนการ/ขั้นตอนในการให้บริการ - ความพึงพอใจในการใช้ - ระบบบริหารสัญญา </t>
  </si>
  <si>
    <t xml:space="preserve">งานระบบ  - ด้านการให้บริการของเจ้าหน้าที่ - ความรู้ ความสามารถ ของเจ้าหน้าที่ด้านสารสนเทศ </t>
  </si>
  <si>
    <t>ยุทธศาสตร์ด้าน........การดำเนินงานภายใน.............</t>
  </si>
  <si>
    <t xml:space="preserve">1 วางแผนการนำข้อมูลเข้าในระบบบริหารสัญญา </t>
  </si>
  <si>
    <t xml:space="preserve">2 ดำเนินการนำข้อมูลเข้าในระบบบริหารสัญญา </t>
  </si>
  <si>
    <t xml:space="preserve">3.ตรวจเช็คข้อมูลเข้าในระบบบริหารสัญญา </t>
  </si>
  <si>
    <t xml:space="preserve">4 ประกาศใช้ระบบในระบบบริหารสัญญา </t>
  </si>
  <si>
    <t>5.ประเมินผลการใช้งานระบบ</t>
  </si>
  <si>
    <t xml:space="preserve">6.สรุปผลการใช้งานระบบ ในระบบบริหารสัญญา </t>
  </si>
  <si>
    <t>ยุทธศาสตร์ด้าน........การเรียนรู้และการพัฒนา...........</t>
  </si>
  <si>
    <t>2.ความสะดวกในการให้บริหาร</t>
  </si>
  <si>
    <t>3.เพื่อเสริมประสิทธิภาพในการปฏิบัติงาน</t>
  </si>
  <si>
    <t>1. เพื่อเสริมสร้างภาพลักษณ์ที่ดีขององค์กร</t>
  </si>
  <si>
    <t>2.เพื่อกำหนดมาตรฐานและระยะเวลาในการนำขี้นข้อมูลความถูกต้องของข้อมูล</t>
  </si>
  <si>
    <t>3.เพื่อให้เป็นมาตรฐานในการกำหนดรูปแบบการประชาสัมพันธ์ข่าวสารบนเว็บไซต์ขององคฺการตลาด</t>
  </si>
  <si>
    <t>1วางแผนกำหนดผังกระบวนการเปิดเผยข้อมูลผ่านเว็บไซต์</t>
  </si>
  <si>
    <t>2.จัดทำคู่มือการนำข้อมูลขึ้นเว็บไซต์องค์การตลาด</t>
  </si>
  <si>
    <t>ระยะเวลาในการนำขึ้นข้อมูล</t>
  </si>
  <si>
    <t>ไม่น้อยกว่า 3 วัน</t>
  </si>
  <si>
    <t>4.ประเมินผลความพึงพอใจของผู้ใช้งาน</t>
  </si>
  <si>
    <t>5.ทบทวนการประเมินผลคู่มือ</t>
  </si>
  <si>
    <t>6.สรุปผลการใช้งานตามกระบวนการเพื่อนำเสนอผู้บริหาร</t>
  </si>
  <si>
    <t>สารสนเทศ</t>
  </si>
  <si>
    <t xml:space="preserve">  </t>
  </si>
  <si>
    <t>3.จัดทำแผนการทำสัญญาเช่า</t>
  </si>
  <si>
    <t>5. ประกาศใช้หลักเกณฑ์</t>
  </si>
  <si>
    <t>6.ทบทวนปรับปรุงการใช้หลักเกณฑ์หลังจากประกาศ</t>
  </si>
  <si>
    <t>7.สรุปและรายงานให้ผู้บริหารเพื่อประกาศใช้ในปีงบประมาณ 2561</t>
  </si>
  <si>
    <t>เพื่อสร้างความมั่นใจให้กับกรมราชฑัณท์/เรือนจำ/หน่วยงานของรัฐ ที่องค์การตลาดส่งอาหารในเรื่องของคุณภาพปริมาณ และมาตรฐาน</t>
  </si>
  <si>
    <t>1.ปรับโครงสร้างและแต่งตั้งบุคลากรได้</t>
  </si>
  <si>
    <t>ภายในปี 2560</t>
  </si>
  <si>
    <t>แผนงานและงบประมาณ</t>
  </si>
  <si>
    <t>9. นำเสนอคณะกรรมการองค์การตลาด</t>
  </si>
  <si>
    <t>10</t>
  </si>
  <si>
    <t>11</t>
  </si>
  <si>
    <t>12</t>
  </si>
  <si>
    <t>13</t>
  </si>
  <si>
    <t>15</t>
  </si>
  <si>
    <t>16</t>
  </si>
  <si>
    <t>17</t>
  </si>
  <si>
    <t>18</t>
  </si>
  <si>
    <t>ร้อยละ 60</t>
  </si>
  <si>
    <t xml:space="preserve">   หากมีการประกาศใช้พระราชบัญญัติการจัดซื้อจัดจ้างและ</t>
  </si>
  <si>
    <t>การบริหารงานพัสดุภาครัฐ พ.ศ.... อาจต้องมี</t>
  </si>
  <si>
    <t>การปรับแผนการเบิกจ่ายงบลงทุนใหม่  เนื่องจากมีกระบวนการ</t>
  </si>
  <si>
    <t>จัดซื้อจัดจ้างให้เป็นไปตามพระราชบัญญัติที่ประกาศใช้</t>
  </si>
  <si>
    <t>เป็นไปตามแผน</t>
  </si>
  <si>
    <t>ธนาคารที่เป็นรัฐวิสาหกิจตามกฎหมายว่าด้วยวิธีงบประมาณเว้นแต่จะได้รับอนุญาตจากกระทรวงการคลัง การฝากในประเภทบัญชีที่เหมาะสมและสอดคล้องกับความต้องการบริหารเงินของรัฐวิสาหกิจและให้ดอกผลรัฐวิสาหกิจมากที่สุด</t>
  </si>
  <si>
    <t>ยุทธศาสตร์ด้าน........การดำเนินงานภายใน............</t>
  </si>
  <si>
    <t>I5: เพิ่มประสิทธิภาพในการบริหารจัดการภายใน</t>
  </si>
  <si>
    <t>I6:มีการบริหารความเสี่ยงที่ดี</t>
  </si>
  <si>
    <t>ยุทธศาสตร์ด้าน.......การดำเนินงานภายใน.............</t>
  </si>
  <si>
    <t>L2: ใช้ระบบITในการสนับสนุนธุรกิจ</t>
  </si>
  <si>
    <t>ยุทธศาสตร์ด้าน........การดำเนินงานภายใน...............</t>
  </si>
  <si>
    <t xml:space="preserve">1.การเปิดเผยข้อมูลผ่านเว็บไซต์ขององค์การตลาดได้อย่างเหมาะสม </t>
  </si>
  <si>
    <t>ยุทธศาสตร์ด้าน........การดำเนินงานภายใน..............</t>
  </si>
  <si>
    <t>ยุทธศาสตร์ด้าน..............การดำเนินงานภายใน.....................</t>
  </si>
  <si>
    <t>เพื่อใช้เป็นข้อมูลประกอบการบริหารจัดการด้านบุคลากรขององค์การตลาด เช่น ประวัติการฝึกอบรม การเลื่อนตำแหน่ง ข้อมูลประวัติของพนักงาน</t>
  </si>
  <si>
    <t>ยุทธศาสตร์ด้าน......การดำเนินงานภายใน........................................</t>
  </si>
  <si>
    <t>C2:รักษาฐานบริการสินค้าเครื่องอุปโภคบริโภค</t>
  </si>
  <si>
    <t>ร้อยละ (%) ความก้าวหน้างานตามแผน(Plan)</t>
  </si>
  <si>
    <t>ปริมาณตามรายเดือน</t>
  </si>
  <si>
    <t>ก้าวหน้าของงาน</t>
  </si>
  <si>
    <t>ร้อยละ (%) ความก้าวหน้างานที่ปฏิบัติได้จริง(Actual)</t>
  </si>
  <si>
    <t>ร้อยละ 80 *</t>
  </si>
  <si>
    <t xml:space="preserve">   2.1 การร่างสัญญาให้เช่าพื้นที่</t>
  </si>
  <si>
    <t>ตลาดสาขตลิ่งชัน</t>
  </si>
  <si>
    <t>คณะทำงานตลาดสาขาตลิ่งชัน</t>
  </si>
  <si>
    <t>นายวะชิต</t>
  </si>
  <si>
    <t xml:space="preserve">เป็นจำนวน 8 เดือน </t>
  </si>
  <si>
    <r>
      <rPr>
        <u/>
        <sz val="16"/>
        <color theme="1"/>
        <rFont val="TH SarabunPSK"/>
        <family val="2"/>
      </rPr>
      <t>อัตราดอกเบี้ยปกติ</t>
    </r>
    <r>
      <rPr>
        <sz val="16"/>
        <color theme="1"/>
        <rFont val="TH SarabunPSK"/>
        <family val="2"/>
      </rPr>
      <t xml:space="preserve">  อ้างอิงจากประกาศดอกเบี้ยธนาคารแห่งประเทศไทย วันที่ 31 ตุลาคม 2559 ที่อัตราปกติ 0.2500-1.70000 (ประจำ 6 เดือน)</t>
    </r>
  </si>
  <si>
    <r>
      <rPr>
        <u/>
        <sz val="16"/>
        <color theme="1"/>
        <rFont val="TH SarabunPSK"/>
        <family val="2"/>
      </rPr>
      <t>กฏเกณฑ์การลงทุน</t>
    </r>
    <r>
      <rPr>
        <sz val="16"/>
        <color theme="1"/>
        <rFont val="TH SarabunPSK"/>
        <family val="2"/>
      </rPr>
      <t xml:space="preserve">  ตามระเบียบกระทรวงการคลังว่าด้วยการบัญชีและการเงินของรัฐวิสาหกิจ พ.ศ.2558 ตามหมวด 2 การเงิน ข้อ 13 ให้รัฐวิสาหกิจฝากเงินไวกับ</t>
    </r>
  </si>
  <si>
    <t>แผนการปฏิบัติงานตามยุทธศาสตร์องค์การตลาด</t>
  </si>
  <si>
    <t>ชื่อแผน</t>
  </si>
  <si>
    <t xml:space="preserve">ภายใต้เป้าประสงค์เชิงกลยุทธ์: </t>
  </si>
  <si>
    <t>กิจกรรม</t>
  </si>
  <si>
    <t xml:space="preserve"> ช่วงเวลาที่ปฏิบัติงาน</t>
  </si>
  <si>
    <t>ตัวชี้วัดโครงการ (KPIs)</t>
  </si>
  <si>
    <t>ระดับเป้าหมาย</t>
  </si>
  <si>
    <t>ร้อยละ 80</t>
  </si>
  <si>
    <t>งบประมาณ</t>
  </si>
  <si>
    <t>ยุทธศาสตร์ด้าน............การเรียนรู้และพัฒนา........................</t>
  </si>
  <si>
    <t>L1: พัฒนาบุคลากรเพื่อส่งเสริมองค์กร</t>
  </si>
  <si>
    <t>1. มีการส่งพนักงานเข้ารับการอบรม</t>
  </si>
  <si>
    <t>อย่างน้อยคนละ 1 หลักสูตร</t>
  </si>
  <si>
    <t>ข้อเสนอแนะของ สคร. และปัจจัยเสี่ยงต่างๆที่เกี่ยวข้อง</t>
  </si>
  <si>
    <t>ผู้รับผิดชอบหลัก</t>
  </si>
  <si>
    <t>ผู้รับผิดชอบรอง</t>
  </si>
  <si>
    <t>ความเหมาะสม</t>
  </si>
  <si>
    <t>L1:เพื่อส่งเสริมองค์กรในด้านองค์ความรู้</t>
  </si>
  <si>
    <t>1. มีการประเมินผล ประโยชน์ที่คาดว่า</t>
  </si>
  <si>
    <t>จะได้รับจากองค์ความรู้</t>
  </si>
  <si>
    <t>คณะทำงานด้านการบริหารจัดการองค์ความรู้ (KM)</t>
  </si>
  <si>
    <t>มาใช้ในองค์กร</t>
  </si>
  <si>
    <t>แผนกบริหารบุคคล/แผนกสารสนเทศ</t>
  </si>
  <si>
    <t>อย่างเป็นระบบ</t>
  </si>
  <si>
    <t>ภายในหน่วยงาน ในสายงานเดียวกัน และข้ามสายงาน</t>
  </si>
  <si>
    <t>l1: พัฒนาบุคลากรเพื่อส่งเสริมองค์การ</t>
  </si>
  <si>
    <t>โครงการ</t>
  </si>
  <si>
    <t>1 โครงการ</t>
  </si>
  <si>
    <t>1.ตั้งคณะทำงานพัฒนาบุคลากรเพื่อสร้างแรงจูงใจในการปฏิบัติงาน</t>
  </si>
  <si>
    <t>ตัวชี้วัดโครงการ (KPI)</t>
  </si>
  <si>
    <t>L1: บริหารสัญญาอย่างมีประสิทธิภาพ</t>
  </si>
  <si>
    <t>ตลาดสาขา 3 สาขา</t>
  </si>
  <si>
    <t>ยุทธศาสตร์ด้าน.............ผู้มีส่วนเกี่ยวข้อง....................</t>
  </si>
  <si>
    <t xml:space="preserve"> แผนกตลาดและจัดส่งสินค้า</t>
  </si>
  <si>
    <t xml:space="preserve"> แผนกที่เกี่ยวข้อง</t>
  </si>
  <si>
    <t>ยุทธศาสตร์ด้าน............ผู้มีส่วนเกี่ยวข้อง.....................</t>
  </si>
  <si>
    <t xml:space="preserve"> ตัวชี้วัดโครงการ (KPI)</t>
  </si>
  <si>
    <t xml:space="preserve"> 1. แนะนำองค์การตลาดไปสู่กลุ่มฐานลูกค้าเป้าหมาย</t>
  </si>
  <si>
    <t xml:space="preserve"> หน่วยงานที่เพิ่มขึ้น</t>
  </si>
  <si>
    <t xml:space="preserve">  - เข้าพบหน่วยงานเป้าหมายเพื่อประชาสัมพันธ์ภารกิจของ อต.</t>
  </si>
  <si>
    <t xml:space="preserve"> ก่อให้เกิดรายได้ไม่น้อยกว่า 10%</t>
  </si>
  <si>
    <t xml:space="preserve"> 2. จัดทำข้อเสนอให้ได้   20   ราย</t>
  </si>
  <si>
    <t xml:space="preserve">  -  โรงพยาบาล</t>
  </si>
  <si>
    <t xml:space="preserve">   - หน่วยงานกองทัพ</t>
  </si>
  <si>
    <t xml:space="preserve">   - โรงเรียน</t>
  </si>
  <si>
    <t xml:space="preserve"> 3. ดำเนินการจัดทำสัญญาซื้อขายรายใหม่  3 แห่ง</t>
  </si>
  <si>
    <t xml:space="preserve"> ภายใต้เป้าประสงค์เชิงกลยุทธ์ :</t>
  </si>
  <si>
    <t>ระยะเวลาดำเนินการ :</t>
  </si>
  <si>
    <t>ตัวชี้วัดโครงการ (KPI) :</t>
  </si>
  <si>
    <t>ระดับเป้าหมาย :</t>
  </si>
  <si>
    <t xml:space="preserve">     - มีอัตราการรับรู้ของกลุ่มเป้าหมายในพื้นที่</t>
  </si>
  <si>
    <t xml:space="preserve">     - ทัศนคติของกลุ่มเป้าหมายในพื้นที่</t>
  </si>
  <si>
    <t>พึงพอใจไมน้อยกว่าร้อยละ 80</t>
  </si>
  <si>
    <t xml:space="preserve">             3.1.1 โครงการหน้าบ้านน่ามอง ใส่ใจสิ่งแวดล้อม (ตลิ่งชัน)</t>
  </si>
  <si>
    <t xml:space="preserve">             3.1.3 โครงการอาหารปลอดภัยที่ องค์การตลาด สาขาลำพูน (ลำพูน)</t>
  </si>
  <si>
    <t xml:space="preserve">             3.1.4 โครงการตรวจสุขภาพผู้ประกอบการค้า (บางคล้า)</t>
  </si>
  <si>
    <t xml:space="preserve">             3.1.5 โครงการ CSR  ร่วมกับกระทรวงมหาดไทย และกลุ่มลูกค้า เช่น กรมราชทัณฑ์</t>
  </si>
  <si>
    <t xml:space="preserve">รณรงค์ประชาสัมพันธ์ </t>
  </si>
  <si>
    <t>ประสานงาน</t>
  </si>
  <si>
    <t xml:space="preserve">  6. ประเมินผลกิจกรรมและทบทวนแผนปฏิบัติการ</t>
  </si>
  <si>
    <t>เบี้ยเลี้ยงหน่วยงานที่ให้ความร่วมมือ</t>
  </si>
  <si>
    <t>รางวัลกิจกรรม</t>
  </si>
  <si>
    <t xml:space="preserve">         รวบรวมข้อมูลและกิจกรรม CSR หลังการปฏิบัติบรรจุลงรายงาน เพื่อนำข้อคิดเห็น</t>
  </si>
  <si>
    <t xml:space="preserve">สาขาละ 50,000 บาท </t>
  </si>
  <si>
    <t xml:space="preserve">      และแนวทางที่ได้รับไปปรับเป็นแนวทางในการดำเนินงานในปีต่อไป</t>
  </si>
  <si>
    <t>สำหรับกิจกรรมร่วมกับหน่วยงานอื่นๆ 200,000.- บาท</t>
  </si>
  <si>
    <t>รวมเป็นเงินทั้งสิ้น 350,000.- บาท (สามแสนห้าหมื่นบาทถ้วน)</t>
  </si>
  <si>
    <t>ความเสี่ยง</t>
  </si>
  <si>
    <t>ภายใต้เป้าประสงค์เชิงกลยุทธ์:</t>
  </si>
  <si>
    <t xml:space="preserve">L4:ศึกษาหาแนวทางเพื่อส่งเสริมการจัดทำโครงการ
</t>
  </si>
  <si>
    <t xml:space="preserve">I2:สร้างพันธมิตรทางธุรกิจ
</t>
  </si>
  <si>
    <t xml:space="preserve"> 15 แห่ง</t>
  </si>
  <si>
    <t>และพัฒนาบุคลากร รวมถึงพัฒนากายภาพของอาคารสถานที่</t>
  </si>
  <si>
    <t>ให้แก่ตลาดในสังกัดหน่วยงานปกครองส่วนถ้องถิ่น ตลาดชุมชน</t>
  </si>
  <si>
    <t>ผู้มีส่วนเกี่ยวข้อง</t>
  </si>
  <si>
    <t xml:space="preserve">ตลาดเอกชน ผู้ประกอบวิสาหกิจ </t>
  </si>
  <si>
    <t>1 ธุรกิจ</t>
  </si>
  <si>
    <t>Modern Trade</t>
  </si>
  <si>
    <t>5.4 จำนวนสาขาที่จำหน่ายสินค้า</t>
  </si>
  <si>
    <t>(ในพระราชดำริของพระเจ้าหลานเธอ พระองค์เจ้าพัชรกิตติยาภา ในการน้อมนำปรัชญา</t>
  </si>
  <si>
    <t>เศรษฐกิจพอเพียงมาปรับใช้) ไปจำหน่ายยัง Modern Trade</t>
  </si>
  <si>
    <t>เพื่อกำหนดแนวทางและกรอบการดำเนินงานร่วมกัน</t>
  </si>
  <si>
    <t>ความสำเร็จของแผนการศึกษา</t>
  </si>
  <si>
    <t>แผนปฏิบัติงานตามยุทธศาสตร์องค์การตลาด</t>
  </si>
  <si>
    <t>ยุทธศาสตร์ด้าน.............การดำเนินการงาน................................</t>
  </si>
  <si>
    <t>ร้อยละ(%)ความ</t>
  </si>
  <si>
    <t>ช่วงเวลาที่ปฏิบัติงาน</t>
  </si>
  <si>
    <t>ร้อยละ (%) ความก้าวหน้าตามแผน (Plan)</t>
  </si>
  <si>
    <t>ร้อยละ (%) ความก้าวหน้าตามแผน (Action)</t>
  </si>
  <si>
    <t>ร้อยละความ</t>
  </si>
  <si>
    <t>การดำเนินงานไม่เป็นไม่ตามแผน</t>
  </si>
  <si>
    <t>ร้อยละการทำงานให้เป็นไปตามแผน</t>
  </si>
  <si>
    <t>1. แต่งตั้งคณะทำงานด้านการบริหารจัดการองค์ความรู้ (KM)</t>
  </si>
  <si>
    <t>3. จัดทำแผนระยะสั้นเพื่อส่งเสริมการนำระบบการจัดการองค์ความรู้</t>
  </si>
  <si>
    <t>5. ส่งเสริมให้มีนโยบายภายในแลกเปลี่ยนประสบการณ์และจัดการองค์ความรู้</t>
  </si>
  <si>
    <t>6. จัดทำระบบถ่ายทอดองค์ความรู้ จากผู้เกษียณและผู้ที่ลาออก รวมถึง องค์ความรู้</t>
  </si>
  <si>
    <t>ของกองสุขาภิบาลอาหาร สำนักอนามัยกทม.</t>
  </si>
  <si>
    <t xml:space="preserve"> ร้อยละความ</t>
  </si>
  <si>
    <t>สาขาที่ใช้ระบบบริหารสัญญา</t>
  </si>
  <si>
    <t xml:space="preserve">จำนวน 3 สาขา </t>
  </si>
  <si>
    <t xml:space="preserve"> ผู้เช่าไม่สามารถปฏิบัติให้เป็นไปตามข้อกำหนดของสัญญา</t>
  </si>
  <si>
    <t>F2:เพิ่มรายได้และจำนวนลูกค้า</t>
  </si>
  <si>
    <t>1 จัดตั้งคณะทำงานกำหนดและหาแนวทางในการดำเนินงาน</t>
  </si>
  <si>
    <t>2 ติดตามนโยบายเร่งด่วนที่ได้รับมอบหมายจากกระทรวงมหาดไทย</t>
  </si>
  <si>
    <t>3 กำหนดแนวทางในการดำเนินการตามนโยบายที่ได้รับมอบหมาย</t>
  </si>
  <si>
    <t>4  ดำเนินการตามที่ได้รับมอบหมายรวมถึงรายงานผลความสำเร็จของงานตามนโยบาย</t>
  </si>
  <si>
    <t>การตอบสนองนโยบายเร่งด่วน</t>
  </si>
  <si>
    <t>คณะทำงาน(Promoter &amp; co-regulator)</t>
  </si>
  <si>
    <t xml:space="preserve">2.ประชุมหารือและกำหนดแนวทางการดำเนินงานรวมกับร้านค้า Modern Trade </t>
  </si>
  <si>
    <t>3.วิเคราะห์และศึกษาความเป็นไปได้รวมกับการจัดทำโครงการ</t>
  </si>
  <si>
    <t>1.ประชุมหารือรวมกับกรมพัฒนาชุมชนในการนำสินค้า OTOP ไปจำหน่ายใน</t>
  </si>
  <si>
    <t>จำนวนสาขาที่จำหน่ายสินค้า</t>
  </si>
  <si>
    <t>1.ประชุมหารือรวมกับกรมราชทัณฑ์ในการนำผลิตภัณฑ์ตามโครงการกำลังใจฯ</t>
  </si>
  <si>
    <t xml:space="preserve">   1. ประชุมวางแผนการนำนวัตกรรมมาบูรณาการ การบริหารการจัดการองค์การตลาด</t>
  </si>
  <si>
    <t>รายเดือน</t>
  </si>
  <si>
    <t>งานสะสม</t>
  </si>
  <si>
    <t>งานรายเดือน</t>
  </si>
  <si>
    <t>ระยะเวลาดำเนินการ:</t>
  </si>
  <si>
    <t>ร้อยละความก้าวหน้าของงานเป็นไปตามแผน</t>
  </si>
  <si>
    <t xml:space="preserve"> ระยะเวลาดำเนินการ:</t>
  </si>
  <si>
    <t xml:space="preserve"> กิจกรรม</t>
  </si>
  <si>
    <t>ร้อยละความก้าวหน้าของงาน</t>
  </si>
  <si>
    <t>ระยะเวลาดำเนินการ</t>
  </si>
  <si>
    <t>งานบริหารความเสี่ยง ดำเนินการขึ้นเพื่อให้สอดคล้องกบยุทธศาสตร์และกลยุทธการบริหารโดยมีแนวคิดของการพัฒนาระบบคุณภาพโดยเน้นการตรวจสอบ</t>
  </si>
  <si>
    <t>และพัฒนาระบบเพื่อเสริมสร้างคุณค่าในงานตามพันธกิจขององค์กร</t>
  </si>
  <si>
    <t xml:space="preserve"> ผู้รับผิดชอบรอง</t>
  </si>
  <si>
    <t xml:space="preserve"> งบประมาณ</t>
  </si>
  <si>
    <t>ใช้งบรวมกับแผนกบริหารความเสี่ยง</t>
  </si>
  <si>
    <t xml:space="preserve"> ความเสี่ยง</t>
  </si>
  <si>
    <t xml:space="preserve"> ภายใต้เป้าประสงค์เชิงกลยุทธ์:</t>
  </si>
  <si>
    <t xml:space="preserve"> ผู้รับผิดชอบหลัก</t>
  </si>
  <si>
    <t>ดำเนินการตามกิจกรรมที่กำหนด</t>
  </si>
  <si>
    <t>ดำเนินการเสร็จตามระยะเวลาที่</t>
  </si>
  <si>
    <t>กำหนดกันยายน2560</t>
  </si>
  <si>
    <t>2. ประชุมหารือแนวทางการดำเนินงานในกิจกรรม</t>
  </si>
  <si>
    <t>2. รายงานผลดารทบทวนระเบียบข้อบังคับต่อผู้อำนวยการ</t>
  </si>
  <si>
    <t>3. เผยแพร่ระเบียบข้อบังคับ</t>
  </si>
  <si>
    <t>2.ดำเนินการเผยแพร่ให้พนักงานรับทราบเกี่ยวกับช่องทางในการสื่อสาร</t>
  </si>
  <si>
    <t>3. ประเมินความพึงพอใจของพนักงาน</t>
  </si>
  <si>
    <t>4. ทบทวนช่องการเผยแพร่และติดต่อกับองค์การตลาด</t>
  </si>
  <si>
    <t>ดำเนินการตามแผนที่กำหนด</t>
  </si>
  <si>
    <t>ดำเนินการเสร็จตามระยะเวลา</t>
  </si>
  <si>
    <t>ที่กำหนดกันยายน 2560</t>
  </si>
  <si>
    <t>1.ประชุมหารือพัฒนาระบบช่องทางในการสื่อสารและแรงงานสัมพันธ์</t>
  </si>
  <si>
    <t>3.เพื่อให้มีการติดตามคดีความและมีการดำเนินการทางกฎหมายอย่างเคร่งครัด</t>
  </si>
  <si>
    <t xml:space="preserve">รวมเป็นเงินทั้งสิ้น                  </t>
  </si>
  <si>
    <t>3.วิเคราะห์สมรรถนะด้านการบริหารจัดการ และสมรรถนะเฉพาะกลุ่มงาน</t>
  </si>
  <si>
    <t>4.จัดทำแผนการฝึกอบรมระสั้นและระยะยาวของบุคลากรขอบงแต่ละแผนกให้มี</t>
  </si>
  <si>
    <t>5. จัดอบรมตามแผนที่กำหหนดไว้</t>
  </si>
  <si>
    <t>7.สรุปและรายงานผลการดำเนินการ</t>
  </si>
  <si>
    <t>6.ประเมินการฝึกอบรมในการนำมาปรับปรุงการปฏิบัติงาน</t>
  </si>
  <si>
    <t>20</t>
  </si>
  <si>
    <t>100</t>
  </si>
  <si>
    <t>14</t>
  </si>
  <si>
    <t xml:space="preserve">C1:ตลาดสดได้มาตรฐาน </t>
  </si>
  <si>
    <t>แผนเพิ่มประสิทธิภาพการควบคุมภายใน</t>
  </si>
  <si>
    <t>เพื่อให้มีการดำเนินงานด้านคดีความต่างๆขององค์การตลาดเป็นไปอย่างมีประสิทธิภาพ และถูกต้องตามกฎหมาย ระเบียบ ข้อบังคับ องค์การตลาดจึงต้องดำเนินการจัดทำ</t>
  </si>
  <si>
    <t>แผนการติดตามคดีความต่างๆขององค์การตลาดเพื่อเป็นแผนงานในการปฏิบัติงาน สามารถตรวจสอบ และดำเนการได้อย่างถูกต้อง</t>
  </si>
  <si>
    <t>ร้อยละการทำงานให้</t>
  </si>
  <si>
    <t>การจ้างที่ปรึกษา</t>
  </si>
  <si>
    <t>2.ประชุมคณะทำงานฯ เพื่อวางแผนการดำเนินงานจัดทำแผน</t>
  </si>
  <si>
    <t>1.จัดตั้งคณะทำงานฯ เพื่อวางแผนการดำเนินงานจัดทำแผน</t>
  </si>
  <si>
    <t>5.รวบรวมข้อมูลที่ได้จัดทำแผนขององค์การตลาด</t>
  </si>
  <si>
    <t>6. จัดทำรูปเล่มแผนขององค์การตลาด</t>
  </si>
  <si>
    <t>7.นำเสนอผู้อำนวยการองค์การตลาด</t>
  </si>
  <si>
    <t>8.นำเสนอคณะอนุกรรมการพัฒนาองค์กรฯ</t>
  </si>
  <si>
    <t>10.นำเสนอกระทรวงมหาดไทยและสำนักงานคณะกรรมการนโยบายรัฐวิสาหกิจ</t>
  </si>
  <si>
    <t xml:space="preserve">3.ดำเนินการจัดจ้างที่ปรึกษาจัดทำแผน </t>
  </si>
  <si>
    <t>4.ดำเนินการระดมความคิดจัดทำแผนร่วมกับที่ปรึกษา</t>
  </si>
  <si>
    <t>แผนกที่เกี่ยวข้องและคณะทำงานฯ</t>
  </si>
  <si>
    <t>เป็นหน่วยงาน Promoter ที่มีความรอบรู้เรื่องตลาดให้ความรู้</t>
  </si>
  <si>
    <t xml:space="preserve">และหน่วยงานภาครัฐ ที่เกี่ยวข้องในการร่วมสร้างมาตรฐานตลาด </t>
  </si>
  <si>
    <t>(Promoter &amp; co-regulator)</t>
  </si>
  <si>
    <t>ใช้งบร่วมกับแผนการสร้างความรวมมือ</t>
  </si>
  <si>
    <t xml:space="preserve">กับกรมพัฒนาชุมชนในการนำสินค้า OTOP </t>
  </si>
  <si>
    <t xml:space="preserve"> ไปจำหน่ายใน Modern Trade</t>
  </si>
  <si>
    <t>จำนวนตลาดที่ได้รับรองมาตรฐาน</t>
  </si>
  <si>
    <t xml:space="preserve">1.1.จัดตั้งคณะทำงาน Promoter &amp; co-regulator </t>
  </si>
  <si>
    <t xml:space="preserve">1.2.ประชุมคณะทำงาน Promoter &amp; co-regulator </t>
  </si>
  <si>
    <t>1.3.ดำเนินการสร้างความร่วมมือกับหน่วยงานภายใต้สังกัดกระทรวงมหาดไทย</t>
  </si>
  <si>
    <t>- วางระบบการบริหารจัดการงานตลาดและมาตรฐานผลิตภัณฑ์</t>
  </si>
  <si>
    <t>1.5.สรุปผลการดำเนินงาน</t>
  </si>
  <si>
    <t>5. ทบทวนแผนแม่บทด้านบุคลากรขององค์การตลาด</t>
  </si>
  <si>
    <t xml:space="preserve"> - คณะกรรมการองค์การตลาด</t>
  </si>
  <si>
    <t>4. จัดอบรมสัมมนาเพื่อสื่อสารและทำความเข้าใจกับพนักงานทุกคน</t>
  </si>
  <si>
    <t>6. ประเมินผลและสรุปผลการประเมินในการดำเนินงานต่อผู้อำนวยการ</t>
  </si>
  <si>
    <t>1. ตั้งคณะทำงานจัดทำแผนแม่บทด้านบุคลากรขององค์การตลาด</t>
  </si>
  <si>
    <t>ดำเนินการเสร็จ</t>
  </si>
  <si>
    <t>ในเดือนกันยายน 2560</t>
  </si>
  <si>
    <t>1. ประชุมกำหนดผู้รับผิดชอบ (แผนกบริหารบุคคล)</t>
  </si>
  <si>
    <t xml:space="preserve"> - สภาพแวดล้อมในการทำงาน รักษาอัตราคงอยู่ของบุคลากร/สำรวจอัตรากำลัง</t>
  </si>
  <si>
    <t>1. จัดตั้งคณะทำงานด้านทบทวนโครงสร้างและคำบรรยายลักษณะงาน/อัตรากำลัง</t>
  </si>
  <si>
    <t>2. ประชุมหารือเพื่อดำเนินการทบทวนโคร้างและคำบรรยายลักษณะงาน/อัตรากำลัง</t>
  </si>
  <si>
    <t>2.มีคำบรรยายลักษณะงานเป็นมาตรฐาน</t>
  </si>
  <si>
    <t>2. รายงานผลต่อผู้บริหารและพนักงานให้ความเห็นชอบ</t>
  </si>
  <si>
    <t>5. ดำเนินการวิเคราะห์และรายงานผลต่อผู้อำนวยการ</t>
  </si>
  <si>
    <t>1.ประชุมหารือเพื่อกำหนดตัวชี้วัดผลการดำเนินงาน</t>
  </si>
  <si>
    <t>1. เพื่อใช้เป็นตัวชี้วัดในการวัดผลระดับแผนกและระดับบุคลลของพนักงานองค์การตลาด</t>
  </si>
  <si>
    <t>1.ดำเนินการจัดทำเสร็จเรียบร้อยแล้วและ</t>
  </si>
  <si>
    <t>ประกาศบังคับใช้</t>
  </si>
  <si>
    <t>ดำเนินการเสร็จตามกำหนะระยะเวลา</t>
  </si>
  <si>
    <t>กันยายน 2560</t>
  </si>
  <si>
    <t>1.ประชุมหารือแนวทางในการพัฒนาระบบข้อมูลบุคลากร</t>
  </si>
  <si>
    <t>ดำเนินการได้ถูกต้องครบถ้วนและความทันสมัยของ</t>
  </si>
  <si>
    <t>1.ติดตามกำกับดูแลบริหารสัญญาโครงการปากคลองตลาด ให้ตลาดได้มาตรฐานด้านสุขอนามัย</t>
  </si>
  <si>
    <t xml:space="preserve">2.บริหารสัญญาโครงการปากคลองตลาด </t>
  </si>
  <si>
    <t>3.แผนลดการใช้พลังงานอย่างมีประสิทธิภาพ</t>
  </si>
  <si>
    <t>4.แผนบริหารผู้มาทำสัญญาเช่าเพิ่มขึ้นภายในตลาดสาขาตลิ่งชัน</t>
  </si>
  <si>
    <t>14.แผนการเปิดเผยข้อมูลข่าวสารผ่านทางเว็บไซต์อย่างเหมาะสม</t>
  </si>
  <si>
    <t>ยุทธศาสตร์...........ผู้มีส่วนเกี่ยวข้อง................</t>
  </si>
  <si>
    <t>ยุทธศาสตร์.......ผู้มีส่วนเกี่ยวข้อง...............</t>
  </si>
  <si>
    <t>ยุทธศาสตร์..............ผู้มีส่วนเกี่ยวข้อง.................</t>
  </si>
  <si>
    <t>5.ประเมินผล ติดตาม แก้ไข รายงานให้ผู้บริหารทราบทุกไตรมาส</t>
  </si>
  <si>
    <t>4.ติดตามผลการดำเนินงาน รายงานผลให้ผู้บริหารทราบ</t>
  </si>
  <si>
    <t>6.ติดตามประเมินผลการดำเนินกิจกรรมรายไตรมาสให้ผู้บริหารทราบ</t>
  </si>
  <si>
    <t>4. ติดตามผลการดำเนินงาน รายงานผลให้ผู้บริหารทราบ</t>
  </si>
  <si>
    <t xml:space="preserve"> 4. ติดตามประเมินผล และรายให้ผู้บริหารทราบ</t>
  </si>
  <si>
    <t>1.4.ประเมินผลการดำเนินงานและรายงานให้ผู้บริหารทราบ</t>
  </si>
  <si>
    <t xml:space="preserve">   2. แต่งตั้งคณะทำงาน</t>
  </si>
  <si>
    <t xml:space="preserve">   3. จัดอบรมเกี่ยวกับนวัตกรรมการบริหารงานบูรณาการ</t>
  </si>
  <si>
    <t xml:space="preserve">   4. ทุกแผนกร่วมกันจัดทำแผนการบูรณาการทุกภาคส่วน</t>
  </si>
  <si>
    <t xml:space="preserve">   5. นำเสนอผู้อำนวยการองค์การตลาด</t>
  </si>
  <si>
    <t>5.สรุปและรายงานให้ผู้บริหารทราบ</t>
  </si>
  <si>
    <t>ยืนยันปฏิบัติตามแผน</t>
  </si>
  <si>
    <t>(ชื่อ-สกุล) .............................................................................</t>
  </si>
  <si>
    <t>(ตำแหน่งหัวหน้าแผนกการประชุมและยานพาหนะ)</t>
  </si>
  <si>
    <t xml:space="preserve">       (ตำแหน่งหัวหน้าแผนกสารสนเทศ)</t>
  </si>
  <si>
    <t>11.บำรุงรักษาอุปกรณ์คอมพิวเตอร์ขององค์การตลาด</t>
  </si>
  <si>
    <t>12.การประเมินผลระบบเทคโนโลยีสารสนเทศขององค์กร</t>
  </si>
  <si>
    <t xml:space="preserve">1. เตรียมความพร้อมและเพื่อรองรับการพัฒนาศูนย์บริการจุดเดียวเบ็ดเสร็จ หรือศูนย์บริการแบบครบวงจร (One Stop Service) ระบบบริหารสัญญา </t>
  </si>
  <si>
    <t>2. เพื่ออำนวยความสะดวกแก่ประชาชนที่มารับบริการองค์การตลาด</t>
  </si>
  <si>
    <t xml:space="preserve">       (ตำแหน่งหัวหน้าแผนกตลาดและจัดส่งสินค้า)</t>
  </si>
  <si>
    <t xml:space="preserve">       (ตำแหน่งหัวหน้าแผนกกิจารพิเศษ)</t>
  </si>
  <si>
    <t xml:space="preserve">       (ตำแหน่งหัวหน้าแผนกแผนงานและงบประมาณ)</t>
  </si>
  <si>
    <t xml:space="preserve">       (ตำแหน่งหัวหน้าแผนกติดตามและประเมินผล)</t>
  </si>
  <si>
    <t xml:space="preserve">       (ตำแหน่งหัวหน้าแผนกบริหารความเสี่ยง)</t>
  </si>
  <si>
    <t xml:space="preserve">              (ตำแหน่งหัวหน้าแผนกบริหารบุคคล)</t>
  </si>
  <si>
    <t xml:space="preserve">      แผนกบริหารบุคคล และแผนกแผนงานงบประมาณ</t>
  </si>
  <si>
    <t xml:space="preserve">      แผนกบริหารบุคคล</t>
  </si>
  <si>
    <t xml:space="preserve">      แผนกบริหารบุคคล/คณะทำงาน</t>
  </si>
  <si>
    <t xml:space="preserve">              (ตำแหน่งหัวหน้าแผนกจัดหาและพัสดุ)</t>
  </si>
  <si>
    <t xml:space="preserve">              (ตำแหน่งหัวหน้าแผนกกฎหมาย)</t>
  </si>
  <si>
    <t xml:space="preserve">          (ตำแหน่งหัวหน้าแผนกบัญชี)</t>
  </si>
  <si>
    <t xml:space="preserve">          (ตำแหน่งหัวหน้าแผนกการเงิน)</t>
  </si>
  <si>
    <t xml:space="preserve">          (ตำแหน่ง.........................................)</t>
  </si>
  <si>
    <t xml:space="preserve">       (ชื่อ-สกุล) ...........................................................................</t>
  </si>
  <si>
    <t xml:space="preserve">    (ตำแหน่ง.........................................)</t>
  </si>
  <si>
    <t xml:space="preserve">              (ตำแหน่งผู้จัดการตลาดสาขาปากคลองตลาด)</t>
  </si>
  <si>
    <t xml:space="preserve">            (ตำแหน่งผู้จัดการตลาดสาขาปากคลองตลาด)</t>
  </si>
  <si>
    <t xml:space="preserve">        (ตำแหน่งผู้จัดการตลาดสาขาตลิ่งชัน)</t>
  </si>
  <si>
    <t xml:space="preserve">      (ตำแหน่งผู้จัดการตลาดสาขาตลิ่งชัน)</t>
  </si>
  <si>
    <t xml:space="preserve">        (ตำแหน่งผู้จัดการตลาดสาขาบางคล้า)</t>
  </si>
  <si>
    <t xml:space="preserve">       (ตำแหน่งผู้จัดการตลาดสาขาหนองม่วง)</t>
  </si>
  <si>
    <t xml:space="preserve">                 (ตำแหน่งหัวหน้าแผนกประชาสัมพันธ์)</t>
  </si>
  <si>
    <t>3. สรุปหลักเกณฑ์การเป็นตัวแทนจัดส่งเครื่องอุปโภค บริโภค</t>
  </si>
  <si>
    <t>3.ประกาศใช้คู่มือ</t>
  </si>
  <si>
    <t>ตลาดสาขาปากคลองตลาด ได้ทำสัญญาให้สิทธิลงทุนพัฒนาและบริหารโครงการปากคลองตลาด กับบริษัทปากคลองตลาด (2552) จำกัด ในสัญญาได้กำหนดให้บริษัทฯต้องดำเนินการให้ตลาด</t>
  </si>
  <si>
    <t>ปากคลองตลาด สะอาดได้มาตรฐานถูกสุขอนามัย สาขาปากคลองตลาด จึงได้จัดทำโครงการนี้ขี้นมา เพื่อให้ตลาดปากคลองตลาดผ่านการรับรองมาตรฐานตามเกณฑ์มาตรฐานของข้อบัญญัติกทม.และกฎกระทรวง</t>
  </si>
  <si>
    <t>1. เพื่อให้ตลาดปากคลองตลาดผ่านการรับรองมาตรฐาน</t>
  </si>
  <si>
    <t>2. เพื่อพัฒนาตลาดให้ถูกสุขอนามัย</t>
  </si>
  <si>
    <t xml:space="preserve">ตลาดสาขาปากคลองตลาด ได้ทำสัญญาให้สิทธิลงทุนพัฒนาและบริหารโครงการปากคลองตลาด กับบริษัทปากคลองตลาด (2552) จำกัด </t>
  </si>
  <si>
    <t>สาขาปากคลองตลาด จึงได้จัดทำแผนการบริหารสัญญา เพื่อให้ผู้เช่าปฎิบัติตามข้อกำหนดของสัญญา</t>
  </si>
  <si>
    <t>1. เพื่อให้ผู้เช่าปฎิบัติตามข้อกำหนดของสัญญา</t>
  </si>
  <si>
    <t>ตลาดสาขาตลิ่งชันได้มีการใช้พลังงานเป็นจำนวนมากจึงได้จัดทำแผนงานลดการใช้พลังงานขึ้นมาเพื่อลดค่าใช้จ่าย</t>
  </si>
  <si>
    <t>1. เพื่อสร้างมาตรฐานการใช้พลังงาน</t>
  </si>
  <si>
    <t>2. เพื่อลดค่าใช้จ่ายในการใช้พลังงาน</t>
  </si>
  <si>
    <t>2.ปฏิบัติงานไม่เป็นไปตามเป้าหมาย 10%</t>
  </si>
  <si>
    <t xml:space="preserve">13.โครงการพัฒนาระบบบริหารสัญญาแบบครบวงจร (One Stop Service) </t>
  </si>
  <si>
    <t>ยุทธศาสตร์ด้าน...........การดำเนินงานภายใน......................</t>
  </si>
  <si>
    <t>ยุทธศาสตร์ด้าน..........การดำเนินงานภายใน..............</t>
  </si>
  <si>
    <t>ยุทธศาสตร์ด้าน.........การดำเนินงานภายใน.................</t>
  </si>
  <si>
    <t>ลดปัญหาการชำระค่าเช่าพื้นที่ล่าช้า</t>
  </si>
  <si>
    <t>1. เพื่อให้ผู้เช่าปฏบัติตามข้อกำหนดของสัญญา</t>
  </si>
  <si>
    <t>ปัจจุบันตลาดสาขาหนองม่วงได้มีเอกชนเช่าพื้นที่ เพื่อการดำเนินการด้านบริหารสัญญาให้มีประสิทธิภาพ ตลาดสาขาหนองม่วงจึงได้จัดทำแผนการบริหารสัญญาเพื่อเป็นการ</t>
  </si>
  <si>
    <t>ภายใต้การกำกับดูแลกิจการที่ดี อต. ต้องดำเนินงานด้วยจิตสำนึกความรับผิดชอบต่อผลกระทบในด้านต่างๆ ทั้งสิ่งแวดล้อมและชุมชน โดยยีดหลักการดำเนินการอย่างมีจริยธรรม โปร่งใส ตรวจสอบได้</t>
  </si>
  <si>
    <t xml:space="preserve"> เคารพต่อหลักสิทธิมนุษยชนปฎิบัติตามข้อกำหนดของกฎหมาย โดยคำนีงถึงผลประโยชน์ของผู้มีส่วนได้เสีย ซึ่งเป็นปัจจัยสำคัญที่จะทำให้เกิดการสร้างมูลค่าเพิ่มในรัฐวิสาหกิจ กิจกรรม CSR </t>
  </si>
  <si>
    <t>ถูก สคร. กำหนดให้เป็นกิจกรรมหนึ่งในการประเมินผลการดำเนินงานของ อต.  โดยเฉพาะกิจกรรม CSR ในกระบวนการ ด้วยเหตุนี้ อต. จึงต้องจัดทำแผน  CSR องค์การตลาด เพื่อเป็นแนวปฏิบัติให้บรรลุเป้าหมายที่กำหนดไว้</t>
  </si>
  <si>
    <t>1. เพื่อให้กิจกรรม CSR ดำเนินการไปได้อย่างมีประสิทธิภาพสอดคล้องกับข้อกำหนดของ สคร. ตามแนวทางการกำกับดูแลกิจการที่ดี</t>
  </si>
  <si>
    <t xml:space="preserve">2. เพื่อให้กิจกรรม CSR เป็นเครื่องมือในการเสริมสร้างภาพลักษณ์องค์การ </t>
  </si>
  <si>
    <t>I3:สร้างภาพลักษณ์ที่แข็งแกร่ง ,I8:มีการกำกับดูแลกิจการที่ดี</t>
  </si>
  <si>
    <t>บำรุงรักษาและลดปัญหาการใช้งานอุปกรณ์ด้านเทคโนโลยีสารสนเทศ</t>
  </si>
  <si>
    <t>ยุทธศาสตร์ด้าน.......การเรียนรู้และพัฒนา.......</t>
  </si>
  <si>
    <t>ยุทธศาสตร์ด้าน........การเรียนรู้และพัฒนา.......</t>
  </si>
  <si>
    <t>ยุทธศาสตร์ด้าน.......การเรียนรู้และพัฒนา......</t>
  </si>
  <si>
    <t>เพื่อนำผลการประเมินผลไปปรับปรุงและพัฒนาระบบเทคโนโลยีสารสนเทศขององค์กรให้มีประสิทธิภาพ</t>
  </si>
  <si>
    <t xml:space="preserve">   4.1 ใช้ระบบในระบบบริหารสัญญา</t>
  </si>
  <si>
    <t xml:space="preserve">เพี่อพัฒนาระบบบริหารสัญญาแบบครบวงจร (One Stop Service)  </t>
  </si>
  <si>
    <t>ยุทธศาสตร์ด้าน........การดำเนินงานภายใน..................</t>
  </si>
  <si>
    <t>3.เพื่อลดขั้นตอนการปฏิบัติงาน อันจะนำมาสู่การบริหารจัดการที่ดีและมีศักยภาพเชิงธุรกิจ</t>
  </si>
  <si>
    <t xml:space="preserve">   3.1 ใช้คู่มือการนำข้อมูลขึ้นเว็บไซต์องค์การตลาด</t>
  </si>
  <si>
    <t>1. หลักการและเหตุผล :</t>
  </si>
  <si>
    <t xml:space="preserve">2.ชื่อแผน/โครงการ : </t>
  </si>
  <si>
    <t>1. หลักการณ์และเหตุผล :</t>
  </si>
  <si>
    <t>2.ชื่อแผน/โครงการ :</t>
  </si>
  <si>
    <t>2. ชื่อแผน/โครงการ :</t>
  </si>
  <si>
    <t>เพื่อเพิ่มรายได้ให้กับองค์การตลาด</t>
  </si>
  <si>
    <t>1. เพื่อเพิ่มจำนวนลูกค้าหน่วยงานรัฐ</t>
  </si>
  <si>
    <t>2. เพื่อเพิ่มรายได้ให้กับองค์การตลาด</t>
  </si>
  <si>
    <t xml:space="preserve">ชื่อแผน/โครงการ: </t>
  </si>
  <si>
    <t>เพื่อให้ได้ตัวแทนที่มีคุณภาพในการจัดส่งสินค้า</t>
  </si>
  <si>
    <t xml:space="preserve">องค์การตลาดเป็นหน่วยงานภายใต้สังกัดกระทรวงมหาดไทย เพื่อการดำเนินงานให้มีความเชื่อมโยงกับกลการขับเคลื่อนนโยบายของกระทรวงมหาดไทยและสนับสนุนกิจกรรมในนโยบายรัฐบาล                </t>
  </si>
  <si>
    <t>เพื่อตอบสนองนโยบายเร่งด่วนกระทรวงมหาดไทย</t>
  </si>
  <si>
    <t>ยุทธศาสตร์ด้าน........การดำเนินงานภายใน........................................</t>
  </si>
  <si>
    <t xml:space="preserve">  ตามบันทึกข้อกตกลงการประเมินผลการดำเนินงานขององค์การตลาดตามตัวชี้วัดที่ 2 ผลการดำเนินงานของรัฐวิสาหกิจ  ตัวชี้วัดที่ไม่ใช่ทางการเงิน หัวข้อย่อยที่ 2.4 การจัดทำแผนวิสาหกิจขององค์การตลาด</t>
  </si>
  <si>
    <t>รวมถึงนโยบายของรัฐบาลหรือหน่วยงานที่เกี่ยวข้อง</t>
  </si>
  <si>
    <t>เพื่อสร้างความรู้ความเข้าใจในตัวบุคลากรและในส่วนงานเพื่อสนับสนุนองค์กรในการพัฒนาต่อไป</t>
  </si>
  <si>
    <t xml:space="preserve"> เพื่อให้มีการพัฒนาบุคลากรให้สอดคล้องกับสมรรถนะและสอดคล้องกับพันธกิจและวิสัยทัศน์ขององค์การตลาด</t>
  </si>
  <si>
    <t xml:space="preserve">เป็นการสร้างองค์ความรู้ภายในหน่วยงาน เพื่อใช้ในการถ่ายทอดสู่พนักงานต่อไป </t>
  </si>
  <si>
    <t>1. มีแผนระยะสั้นและระยะยาวเกี่ยวกับการบริหารจัดการองค์ความรู้</t>
  </si>
  <si>
    <t>2. มีการสร้างและจัดการองค์ความรู้เพื่อเผยแพร่ให้พนักงานทุกคนทราบ</t>
  </si>
  <si>
    <t>3. เพื่อเผยแพร่ให้พนักงานทุกคนทราบ</t>
  </si>
  <si>
    <t>ยุทธศาสตร์ด้าน.............การเรียนรู้และการพัฒนา.................</t>
  </si>
  <si>
    <t xml:space="preserve">1. หลักการณ์และเหตุผล : </t>
  </si>
  <si>
    <t xml:space="preserve">เพื่อสร้างแรงจูงใจต่อการปฏิบัติงาน ของพนักงานองค์การตลาด </t>
  </si>
  <si>
    <t>ยุทธศาสตร์ด้าน...........การเรียนรู้และพัฒนา..................</t>
  </si>
  <si>
    <t>เพื่อพัฒนาบุคคลกรในองค์กรให้มีประสิทธิภาพในการปฏิบัติงาน โดยการสร้างแรงจูงใจในการปฏิบัติงานในหน้าที่ และเป็นการสร้างขวัญกำลังใจแก่พนักงาน</t>
  </si>
  <si>
    <t>2. ประชุมจัดทำแผน</t>
  </si>
  <si>
    <t>ร้อยละความก้าวหน้าของ</t>
  </si>
  <si>
    <t>งานเป็นไปตามแผน</t>
  </si>
  <si>
    <t xml:space="preserve">1. เพื่อให้พนักงานมีความพึงพอใจในสภาพแวดล้อมและคุณภาพชีวิตในการทำงาน มีระบบความปลอดภัย </t>
  </si>
  <si>
    <t>อาชีวะอนามัย ในระดับมาตรฐาน</t>
  </si>
  <si>
    <t>ยุทธศาสตร์ด้าน............การดำเนินงานภายใน.....................</t>
  </si>
  <si>
    <t>เพื่อสร้างสภาพแวดล้อมในการทำงานที่ดีขึ้น ในด้านสุขอนามัย ความปลอดภัยและอาชีวอนามัยในการทำงาน</t>
  </si>
  <si>
    <t>ยุทธศาสตร์ด้าน……....การเรียนรู้และพัฒนา....................</t>
  </si>
  <si>
    <t>ยุทธศาสตร์............ด้านผู้มีส่วนเกี่ยวข้อง..............</t>
  </si>
  <si>
    <t xml:space="preserve">3. เพื่อให้ผู้ปฏิบัติงานมีจิตสำนึกและองค์ความรู้ด้านความปลอดภัย อาชีวอนามัย </t>
  </si>
  <si>
    <t>และสภาพแวดล้อมในการทำงาน</t>
  </si>
  <si>
    <t>ยุทธศาสตร์ด้าน........ผู้มีส่วนเกี่ยวข้อง..............</t>
  </si>
  <si>
    <t>ชื่อแผน/โครงการ:</t>
  </si>
  <si>
    <t>1. หลักการและเหตุผล:</t>
  </si>
  <si>
    <t>ยุทธศาสตร์ด้าน..............การดำเนินงานภายใน.......................</t>
  </si>
  <si>
    <t>เพื่อให้การดำเนินการเกี่ยวกับการป้องกันและปราบปรามการทุจริตและประพฤติมิชอบขององค์การตลาด กระทรวงมหาดไทย สอดคล้องกับยุทธศาสตร์ชาติว่าด้วยการป้องกัน</t>
  </si>
  <si>
    <t>และประพฤติมิชอบในภาครัฐร่วมกับศูนย์ปฏิบัติการต่อต้านการทุจริตกระทรวงมหาดไทย จึงได้มีดำเนินการจัดทำแผนเพื่อดำเนินการเรื่องดังกล่าว</t>
  </si>
  <si>
    <t xml:space="preserve"> และปราบปรามการทุจริต และเพื่อให้เกิดเครือข่ายการป้องกันทุจริตในการขับเคลื่อนนโยบายและมาตรการต่างๆในการป้องกันและปราบปรามการทุจริต </t>
  </si>
  <si>
    <t>*งบดำเนินการใช้สำหรับการอบรมสัมมนาการบริหารความเสี่ยงและควบคุมภายใน</t>
  </si>
  <si>
    <t>1. เพื่อจัดทำแผนวิสาหกิจองค์การตลาดและแผนแม่บทให้แล้วเสร็จตามข้อกำหนด</t>
  </si>
  <si>
    <t xml:space="preserve">2. เพื่อจัดทำแผนวิสาหกิจองค์การตลาดและแผนแม่บทให้มีความสอดคล้องกับวัตถุประสงค์ในการจัดตั้งองค์การ ภารกิจ </t>
  </si>
  <si>
    <t>1.แผนบริหารความเสี่ยงและแผนกควบคุมภายใน       300,000.-</t>
  </si>
  <si>
    <t>4.แผนกแผนงานและงบประมาณ                          2,000,000.-</t>
  </si>
  <si>
    <t>2.แผนกบริหารบุคคล                                             300,000.-</t>
  </si>
  <si>
    <t>3.แผนสารสนเทศ                                                  700,000.-</t>
  </si>
  <si>
    <t>1. หลักการณ์และเหตุผล</t>
  </si>
  <si>
    <t xml:space="preserve">องค์การตลาด จะเป็นองค์กรที่มีประสิทธิภาพทั้งในการดำเนินกิจการ มีการกำกับดูแลกิจการที่ดี มีการบริหารจัดการที่เป็นเลิศ ด้วยความรับผิดชอบอย่างมีจรรยาบรรณ เป็นธรรม </t>
  </si>
  <si>
    <t>โปร่งใส และตรวจสอบได้ โดยมุ่งมั่นสร้างประโยชน์สูงสุดให้แก่ประเทศชาติ และคำนึงถึงผู้มีส่วนได้เสียที่เกี่ยวข้อง เพื่อสร้างความเชื่อมั่นและเจริญเติบโตอย่างยั่งยืนร่วมกัน</t>
  </si>
  <si>
    <t xml:space="preserve"> 1. เพื่อส่งเสริมให้เกิดการกำกับดูแลที่ดีในการบริหารจัดการองค์กร</t>
  </si>
  <si>
    <t xml:space="preserve"> 2. เพื่อให้องค์กรมีแนวทางในการปฏิบัติไปในทิศทางเดียวกัน</t>
  </si>
  <si>
    <t>%</t>
  </si>
  <si>
    <t>1. จัดทำการทบทวนคู่มือเกี่ยวกับการกำกับดูแลกิจการที่ดีขององค์กรและ</t>
  </si>
  <si>
    <t xml:space="preserve">   ปรับและกำหนดนโยบาย กลยุทธ์ เป้าหมาย และแผนการดำเนินงาน</t>
  </si>
  <si>
    <t>2. ให้ความรู้แก่พนักงานและผู้บริหาร (เผยแพร่ทางInternet,Intranet)</t>
  </si>
  <si>
    <t>คณะอนุกรรมการCG&amp;CSR</t>
  </si>
  <si>
    <t xml:space="preserve">   2.1 เผยแพร่คู่มือการกำกับดูแลกิจการที่ดี(CG)</t>
  </si>
  <si>
    <t>คณะทำงานCG,แผนกบริหารบุคคล</t>
  </si>
  <si>
    <t xml:space="preserve">   2.2 เผยแพร่คู่มือป้องกันการทุจริตและบริหารความโปร่งใสในองค์การตลาด</t>
  </si>
  <si>
    <t xml:space="preserve">   2.3 เผยแพร่คู่มืออำนวยความสะดวกในการติดต่อราชการองค์การตลาด</t>
  </si>
  <si>
    <t xml:space="preserve">   2.4 เผยแพร่คู่มือ (Integrity &amp; Transparency Assessment : ITA)</t>
  </si>
  <si>
    <t xml:space="preserve">   2.5 เผยแพร่คู่มือประมวลจริยธรรม</t>
  </si>
  <si>
    <t xml:space="preserve">   2.6 จัดสัมมนาอบรมให้กับพนักงานและผู้บริหารทุกคน</t>
  </si>
  <si>
    <t>3. การติดตามการปฏิบัติตามคู่มือ</t>
  </si>
  <si>
    <t xml:space="preserve">   3.1 รายงานการติดตามไตรมาส 1</t>
  </si>
  <si>
    <t xml:space="preserve">   3.2 รายงานการติดตามไตรมาส 2</t>
  </si>
  <si>
    <t xml:space="preserve">   3.3 รายงานการติดตามไตรมาส 3</t>
  </si>
  <si>
    <t xml:space="preserve">   3.4 รายงานการติดตามไตรมาส 4</t>
  </si>
  <si>
    <t>4. จัดทำออกแบบและประเมินความรู้ความเข้าใจเกี่ยวกับการกำกับดูแลกิจการฯ</t>
  </si>
  <si>
    <t>5. รายงานความขัดแย้งทางผลประโยชน์ต่อผู้บังคับบัญชาตามลำดับชั้นทราบ</t>
  </si>
  <si>
    <t>6. สรุปรายงานผลการประเมินความรู้ความเข้าใจเกี่ยวกับการกำกับดูแลกิจการที่ดี</t>
  </si>
  <si>
    <t xml:space="preserve">   และรายงานการปฏิบัติตามคู่มือให้ผู้บริหารทราบ</t>
  </si>
  <si>
    <t>การดำเนินการล่าช้ากว่าแผน</t>
  </si>
  <si>
    <t>ความเสี่ยงของแผนงาน</t>
  </si>
  <si>
    <t>43.แผนหน่วยงาน Promoter ที่มีความรอบรู้เรื่องตลาดให้ความรู้และพัฒนาบุคลากร รวมถึงพัฒนากายภาพของอาคารสถานที่</t>
  </si>
  <si>
    <t>ยุทธศาสตร์ด้าน........การบริหารจัดการภายใน.....</t>
  </si>
  <si>
    <t>ปีงบประมาณ 2561-2564 ,แผนปฏิบัติการปี 2561 ,แผนแม่บท</t>
  </si>
  <si>
    <t>ดำเนินการไม่เป็นไปตามแผน</t>
  </si>
  <si>
    <t>ตลาดได้มาตรฐานจากกรมประมง</t>
  </si>
  <si>
    <t>C7: ตลาดสาขาเป็นที่นิยมและเป็นต้นแบบ</t>
  </si>
  <si>
    <t>1.ตลาดสาขาบางคล้าต้องผ่านมาตรฐานของกรมประมง(ตามหัวข้อของกิจกรรม)</t>
  </si>
  <si>
    <t>1. ประชุมคณะทำงานการพิจารณาการของบลงทุน</t>
  </si>
  <si>
    <t>1.สำรวจความต้องการพัฒนาตนเองของพนักงานเพื่อจัดทำแผนฝึกอบรม</t>
  </si>
  <si>
    <t>2.ทบทวนปัจจัยและเงื่อนไขเพื่อให้สอดคล้องกับวิสัยทัศน์ พันธกิจขององค์การตลาด</t>
  </si>
  <si>
    <t>2. ประชุมคณะเพื่อทบทวนปัจจัยที่เสริมสร้างองค์ความรู้ให้องค์กร</t>
  </si>
  <si>
    <t>4. ประชุมคณะทำงานเพื่อปรับปรุงระบบการจัดเก็บองค์ความรู้เพื่อให้สามารถสืบค้นได้ง่ายขึ้น</t>
  </si>
  <si>
    <t>7.สรุปผลการดำเนินงานโดยวิเคราะห์การนำองค์ความรู้ไปใช้ ได้ประโยชน์อย่างไร</t>
  </si>
  <si>
    <t>2.ประชุมหารือเพื่อจัดทำแผนสร้างแรงจูงในในการปฏิบัติงาน</t>
  </si>
  <si>
    <t>3.จัดทำแผนสร้างแรงจูงใจในการปฏิบัติงาน</t>
  </si>
  <si>
    <t>4.ประเมินแผนการปฏิบัติงานตามแผนการที่กำหนด</t>
  </si>
  <si>
    <t>5.สรุปผลการดำเนินงานตามแผนการดำเนินงานต่อผู้อำนวยการ</t>
  </si>
  <si>
    <t>3 วิเคราะห์และการเปรียบเทียบอัตรากำลัง</t>
  </si>
  <si>
    <t>-ด้านผลิตภาพอัตราส่วนเกินระหว่างผลผลิตหลักองค์กรและอัตรากำลังหรือค่าใช้จ่ายที่เกี่ยวกับบุคลากร</t>
  </si>
  <si>
    <t>-ความสามมารถในการตอบสนองต่ออัตรากำลังส่วนขาด</t>
  </si>
  <si>
    <t>-แนวทางในการบริหารจัดการอัตรากำลังส่วนเกินในแต่ละหน่วยงานที่เหมะสมและมีประสิทธิภาพ</t>
  </si>
  <si>
    <t>-อัตราส่วนผลผลิตประสิทธิภาพที่เกี่ยวข้องกับการดำเนินงานหลักขององค์กร</t>
  </si>
  <si>
    <t>4 สรุปรายงานและวิเคราะห์อัตรากำลัง</t>
  </si>
  <si>
    <t>5. สรุปผลการดำเนินงานและรายงานผู้อำนวยการ</t>
  </si>
  <si>
    <t>3. ปรับปรุงโครงสร้างองค์กร</t>
  </si>
  <si>
    <t>-กำหนดเป้าหมายหรือกรอบอัตรากำลังที่มาจากการวิเคราะห์ผลิตภาพในแต่ละระดับ</t>
  </si>
  <si>
    <t>-กำหนดเป้าหมายหรือกรอบอัตรากำลังที่มาจากการวิเคราะห์กระบวนการทำงาน</t>
  </si>
  <si>
    <t>4.จัดทำแบบฟอร์มคำบรรยายลักษณะงานเพื่อให้แต่ละแผนกปรับปรุงแก้ไขคำบรรยายลักษณะงาน</t>
  </si>
  <si>
    <t>5.แต่ละแผนกดำเนินการปรับปรุงแก้ไขคำบรรยายลักษณะงาน</t>
  </si>
  <si>
    <t>6.เสนอโครงสร้างองค์กรเพื่อขอความเห็นชอบ</t>
  </si>
  <si>
    <t>-ผู้บริหาร</t>
  </si>
  <si>
    <t>-อนุกรรมการ</t>
  </si>
  <si>
    <t>-คณะกรรมการองค์การตลาด</t>
  </si>
  <si>
    <t>3. กำหนดหัวข้อ KPI</t>
  </si>
  <si>
    <t>-ประเมินครั้งที่ 1</t>
  </si>
  <si>
    <t>-ประเมินครั้งที่ 2</t>
  </si>
  <si>
    <t>-ประเมินครั้งที่ 3</t>
  </si>
  <si>
    <t>-ประเมินครั้งที่ 4</t>
  </si>
  <si>
    <t>4.สรุปการประเมินผลต่อผู้อำนวยการ</t>
  </si>
  <si>
    <t>3. สรุปการประเมิน KPI</t>
  </si>
  <si>
    <t>2.ประชุมเพื่อติดตามความคืบหน้าในการปรับปรุงฐานข้อมูล</t>
  </si>
  <si>
    <t>4. รายงานสรุปผลต่อผู้อำนวยการ</t>
  </si>
  <si>
    <t>3. ปรับปรุงฐานข้อมูลของพนักงานให้เป็นปัจจุบัน</t>
  </si>
  <si>
    <t>3.จัดทำแผนชีวอนามัยและความปลอดภัย</t>
  </si>
  <si>
    <t>4. ดำเนินการตามแผนที่กำหนด</t>
  </si>
  <si>
    <t>5. ทบทวนแผนกิจกรรมที่ได้ดำเนินงานไปแล้ว</t>
  </si>
  <si>
    <t>-ข้อบังคับองค์การตลาดว่าด้วยระเบียบพนักงาน พ.ศ2509</t>
  </si>
  <si>
    <t>-ข้อบังคับองค์การตลาดว่าด้วยการพัสดุ พ.ศ.2533</t>
  </si>
  <si>
    <t>-ข้อบังคับองค์การตลาดว่าด้วยการทำงานขององค์การตลาด พ.ศ.2557</t>
  </si>
  <si>
    <t>-ข้อบังคับองค์การตลาดว่าด้วยค่าใช้จ่ายในการเดินทางไปปฏิบัติงานต่างประเทศ พ.ศ.2530</t>
  </si>
  <si>
    <t>4. เสนอระเบียบข้อบังคับเพื่อขอความเห็นชอบ</t>
  </si>
  <si>
    <t>5. เผยแพร่</t>
  </si>
  <si>
    <t>6. ทบทวนระเบียบข้อบังคับ</t>
  </si>
  <si>
    <t>5สรุปผลการติดตามการดำเนินงานตามบันทึกข้อตกลงฯประจำปี2560 ให้Tris ละสคร.</t>
  </si>
  <si>
    <t>2. สรุปรายงานการตรวจติดตามประจำเดือนให้ผู้อำนวยการทราบ</t>
  </si>
  <si>
    <t>3.สรุปรายงานการตรวจติดตามรายไตรมาสเสนอคณะกรรมการองค์การตลาด</t>
  </si>
  <si>
    <t>4. ทบทวนแผนปฏิบัติการในรอบ 6 เดือน</t>
  </si>
  <si>
    <t>เพื่อให้เกิดความมั่นใจในการปฏิบัติงานให้มีความต่อเนื่องในการปฏิบัติงานขององค์การตลาด</t>
  </si>
  <si>
    <t>15.จัดทำแผนการบริการความต่อเนื่องทางธุรกิจของระบบสารสนเทศ(BCM)</t>
  </si>
  <si>
    <t>1. เพื่อใช้เป็นแนวทางในการบริหารความต่อเนื่องขององค์การตลาด</t>
  </si>
  <si>
    <t>2.เพื่อลดความเสียหายต่อทรัพย์สินขององค์กร</t>
  </si>
  <si>
    <t>2.ประกาศใช้แผน BCM</t>
  </si>
  <si>
    <t>3.ทดสอบระบบตามแผน BCM</t>
  </si>
  <si>
    <r>
      <rPr>
        <sz val="16"/>
        <color theme="1"/>
        <rFont val="TH SarabunPSK"/>
        <family val="2"/>
      </rPr>
      <t xml:space="preserve">ปริมาณงานสะสม </t>
    </r>
    <r>
      <rPr>
        <b/>
        <sz val="16"/>
        <color theme="1"/>
        <rFont val="TH SarabunPSK"/>
        <family val="2"/>
      </rPr>
      <t xml:space="preserve"> </t>
    </r>
  </si>
  <si>
    <t>ไม่น้อยกว่า 1 ครั้ง</t>
  </si>
  <si>
    <t>4.เริ่มดำเนินงานตามโครงการ</t>
  </si>
  <si>
    <t>5.รายงานความคืบหน้าประจำเดือนให้ผู้บริหารทราบ</t>
  </si>
  <si>
    <t>6.สรุปรายงานยอดขายทุกๆ3เดือน</t>
  </si>
  <si>
    <t>7.เสนอแนวทางการปรับปรุงแก้ไข</t>
  </si>
  <si>
    <t>2.ประสานความร่วมมือกับ Modern Trade (  LOTUS)</t>
  </si>
  <si>
    <t>3.จัดทำโครงการตัวอย่าง</t>
  </si>
  <si>
    <t>4.ทดลองดำเนินการจำหน่ายสินค้าตามโครงการ</t>
  </si>
  <si>
    <t>5.สรุปและประเมินผลการดำเนินงานและนำเสนอผู้อำนวยการ</t>
  </si>
  <si>
    <t>3.สร้างความเชื่อมั่นความพร้อมในการดำเนินธุรกิจ รวมถึงกลับมาดำเนินธุรกิจภายหลังภาวะฉุกเฉินหรือภาวะวิกฤติต่อผู้มีส่วนได้ส่วน</t>
  </si>
  <si>
    <t>เสียทั้งภายในและภายนอกองค์กร</t>
  </si>
  <si>
    <t>ตลาดสาขาบางคล้าได้ปรับปรุงเป็นตลาดค้าส่งสัตว์น้ำตั้งแต่ปี2550ปัจจุบันยังไม่เคยมีหน่วยงานมาประเมินมาตรฐานสุขอนามัยของตลาด ทางตลาดสาขาจึงคิดสร้างแผนในการทำให้ตลาดได้รับรองมาตรฐานสุขอนามัย</t>
  </si>
  <si>
    <t xml:space="preserve"> เพื่อให้ตลาดเป็นที่นิยมและเป็นต้นแบบของตล่าดที่ได้มาตรฐานของกรมประมง</t>
  </si>
  <si>
    <t>/แผนกจัดหาและพัสดุ</t>
  </si>
  <si>
    <t>ยุทธศาสตร์ด้าน........การเงิน.............</t>
  </si>
  <si>
    <t>พื้นที่อาคารทรงไทย ตลาดสาขาบางคล้า ได้ก่อสร้างแล้วเสร็จตั้งแต่ปี 2542 ปัจจุบันยังไม่ได้ใช้ประโยชน์ ทางตลาดสาขาบางคล้าจึงคิดจัดทำแผนพัฒนาการใช้งานพื้นที่ให้เกิดประโยชน์สูงสุด</t>
  </si>
  <si>
    <t>1. เพื่อเพื่มโอกาสในการสร้างรายได้ให้แก่ตลาดสาขาบางคล้า</t>
  </si>
  <si>
    <t>F2: เพิ่มรายได้</t>
  </si>
  <si>
    <t>สามารถทำสัญญาเช่าแผง</t>
  </si>
  <si>
    <t>1. ศึกษาข้อมูลและสำรวจพื้นที่บริเวณอาคารทรงไทย</t>
  </si>
  <si>
    <t>2. แต่งตั้งคณะทำงานเพื่อร่วมพัฒนาพื้นที่อาคารทรงไทย</t>
  </si>
  <si>
    <t>3. ทบทวนและกำหนดอัตราค่าเช่าที่เหมาะสม</t>
  </si>
  <si>
    <t>4. ประกาศประชาสัมพันธ์สรรหาผู้มีความต้องการเช่า</t>
  </si>
  <si>
    <t xml:space="preserve"> พื้นที่อาคารทรงไทย</t>
  </si>
  <si>
    <t>5. ดำเนินการเปิดให้ผู้ที่สนใจเข้าทำสัญญาเช่า</t>
  </si>
  <si>
    <t>6. ประเมินผล ติดตาม แก้ไข</t>
  </si>
  <si>
    <t>8. รายงานผลให้ผู้บริหารทราบ</t>
  </si>
  <si>
    <t>จำนวนผู้เช่าพื้นที่ไม่เป็นไปตามเป้า</t>
  </si>
  <si>
    <r>
      <rPr>
        <b/>
        <sz val="14"/>
        <color theme="1"/>
        <rFont val="TH SarabunPSK"/>
        <family val="2"/>
      </rPr>
      <t>บุคลากร</t>
    </r>
    <r>
      <rPr>
        <sz val="14"/>
        <color theme="1"/>
        <rFont val="TH SarabunPSK"/>
        <family val="2"/>
      </rPr>
      <t xml:space="preserve"> ( มาตรฐานข้อ 3 )</t>
    </r>
  </si>
  <si>
    <t>- เจ้าหน้าที่และผู้ค้าเข้ารับการอบรมด้านความรู้ที่เกี่ยวกับการประกอบการค้าสัตว์น้ำ</t>
  </si>
  <si>
    <t>การดูแลรักษาสัตว์น้ำ การเก็บรักษา และการขนถ่ายสัตว์น้ำ ( มาตรฐานข้อ 4 )</t>
  </si>
  <si>
    <t>-การขนถ่ายสัตว์น้ำเป็นไปตามมาตรฐานกรมประมง</t>
  </si>
  <si>
    <r>
      <rPr>
        <b/>
        <sz val="14"/>
        <color theme="1"/>
        <rFont val="TH SarabunPSK"/>
        <family val="2"/>
      </rPr>
      <t xml:space="preserve">น้ำแข็ง </t>
    </r>
    <r>
      <rPr>
        <sz val="14"/>
        <color theme="1"/>
        <rFont val="TH SarabunPSK"/>
        <family val="2"/>
      </rPr>
      <t>( มาตรฐานข้อ 6 )</t>
    </r>
  </si>
  <si>
    <t>-ดำเนินการให้ผู้ประกอบการปรับปรุงพื้นที่ลงน้ำแข็ง(ความสะอาด,ฝุ่น)</t>
  </si>
  <si>
    <r>
      <rPr>
        <b/>
        <sz val="14"/>
        <color theme="1"/>
        <rFont val="TH SarabunPSK"/>
        <family val="2"/>
      </rPr>
      <t>สารเคมี</t>
    </r>
    <r>
      <rPr>
        <sz val="14"/>
        <color theme="1"/>
        <rFont val="TH SarabunPSK"/>
        <family val="2"/>
      </rPr>
      <t xml:space="preserve"> ( มาตรฐานข้อ 8 )</t>
    </r>
  </si>
  <si>
    <t>-รณรงณ์และใช้น้ำยาจุลินทรีย์ (EM)มาใช้ในการล้างพื้นตลาดและบริเวณโดยรอบ</t>
  </si>
  <si>
    <t xml:space="preserve"> และหาสถานที่ที่มิดชิดจัดเก็บน้ำยาทำความสะอาด</t>
  </si>
  <si>
    <r>
      <rPr>
        <b/>
        <sz val="14"/>
        <color theme="1"/>
        <rFont val="TH SarabunPSK"/>
        <family val="2"/>
      </rPr>
      <t xml:space="preserve">การป้องกันและกำจัดสัตว์และแมลง </t>
    </r>
    <r>
      <rPr>
        <sz val="14"/>
        <color theme="1"/>
        <rFont val="TH SarabunPSK"/>
        <family val="2"/>
      </rPr>
      <t>( มาตรฐานข้อ 11 )</t>
    </r>
  </si>
  <si>
    <t xml:space="preserve"> -จัดหาวัสดุโฟมและไม้แหลมมาติดตั้งบริเวณโครงหลังคาเพื่อป้องกันนก</t>
  </si>
  <si>
    <t>ตรวจประเมินตลาดสุขอนามัยโดยกรมประมง</t>
  </si>
  <si>
    <t>จัดทำสรุปและรายงานให้ผู้บริหารทราบ</t>
  </si>
  <si>
    <t>5.แผนพัฒนาพื้นที่อาคารทรงไทยให้เกิดประโยชน์</t>
  </si>
  <si>
    <t>6.แผนพัฒนาตลาดสาขาบางคล้าให้ได้รับรองมาตรฐานสุขอนามัย</t>
  </si>
  <si>
    <t>7.บริหารสัญญาเช่าพื้นที่ตลาดสาขาหนองม่วง</t>
  </si>
  <si>
    <t>8.แผนการจัดประชุมคณะกรรมการองค์การตลาด</t>
  </si>
  <si>
    <t>9. แผนกิจกรรม ด้านความรับผิดชอบต่อสังคม (CSR)</t>
  </si>
  <si>
    <t>16. แผนการขยายฐานลูกค้าการส่งสินค้าอุปโภคบริโภคให้หน่วยงานอื่นๆ</t>
  </si>
  <si>
    <t>17.แผนรักษามาตรฐานคุณภาพความพึงพอใจสินค้าขององค์การตลาด</t>
  </si>
  <si>
    <t>18.แผนการจัดทำหลักเกณฑ์มาตรฐานในการเป็นตัวแทนจัดส่งเครื่องอุปโภคบริโภคขององค์การตลาด</t>
  </si>
  <si>
    <t>19.การสร้างความรวมมือกับกรมพัฒนาชุมชนในการนำสินค้า OTOP ไปจำหน่ายใน Modern Trade</t>
  </si>
  <si>
    <t>20.การสร้างความร่วมมือกับกรมราชทัณฑ์ในการนำผลิตภัณฑ์ตามโครงการกำลังใจ</t>
  </si>
  <si>
    <t>21.การตอบสนองนโยบายเร่งด่วนกระทรวงมหาดไทย</t>
  </si>
  <si>
    <t xml:space="preserve">22.แผนจ้างที่ปรึกษา </t>
  </si>
  <si>
    <t>23. แผนติดตามและประเมินผลตามบันทึกข้อตกลง</t>
  </si>
  <si>
    <t>24.แผนพัฒนางานด้านบริหารความเสี่ยง ปี 2560</t>
  </si>
  <si>
    <t>25.แผนสารสนเทศที่สนับสนุนการบริหารความเสี่ยง</t>
  </si>
  <si>
    <t>26.แผนเพิ่มประสิทธิภาพการควบคุมภายใน</t>
  </si>
  <si>
    <t>27.แผนพัฒนาบุคลากร</t>
  </si>
  <si>
    <t>28.แผนพัฒนาระบบบริหารจัดการองค์ความรู้ (KM)</t>
  </si>
  <si>
    <t>29.แผนสร้างแรงจูงใจในการปฏิบัติงาน</t>
  </si>
  <si>
    <t>30.แผนจัดการอัตรากำลัง</t>
  </si>
  <si>
    <t>31.การจัดทำแผนแม่บทด้านบุคลากร</t>
  </si>
  <si>
    <t>32.แผนปรับปรุงโครงสร้างองค์กรและปรับปรุงคำบรรยายลักษณะงาน</t>
  </si>
  <si>
    <t>33.แผนการจัดตัวชี้วัดในระดับแผนกและในระดับบุคคล (KPI)</t>
  </si>
  <si>
    <t>34.แผนการปรับปรุงฐานข้อมูลบุคลากร</t>
  </si>
  <si>
    <t>35.แผนด้านความปลอดภัย อาชีวอนามัย และสภาพแวดล้อมในการทำงาน</t>
  </si>
  <si>
    <t>36.แผนการปรับปรุงระเบียบข้อบังคับเกี่ยวกับการทำงานด้านบุคลากร</t>
  </si>
  <si>
    <t>37.แผนพัฒนาช่องทางในการสื่อสารและแรงงานสัมพันธ์</t>
  </si>
  <si>
    <t>38.แผนพัฒนาระบบการกำกับดูและกิจการที่ดีขององค์กร</t>
  </si>
  <si>
    <t>39.แผนความสามารถเบิกจ่ายงบลงทุน</t>
  </si>
  <si>
    <t xml:space="preserve">40.แผนการติดตามคดีความที่องค์การตลาดเป็นผู้ยื่นฟ้องร้อง / ถูกฟ้องร้อง </t>
  </si>
  <si>
    <t>41.แผนเสริมสร้างคุณธรรม พัฒนายกระดับความโปร่งใส และป้องกันการทุจริตในหน่วยงาน องค์การตลาด กระทรวงมหาดไทย</t>
  </si>
  <si>
    <t>42. แผนการจัดทำรายงานผลการดำเนินงานและวิเคราะห์ผลการดำเนินงานเปรียบเทียบกับแผนเป้าหมายขององค์การ</t>
  </si>
  <si>
    <t>43.แผนพัฒนาด้านการบริหารการลงทุน</t>
  </si>
  <si>
    <t>ชื่อแผน       45. แผนการศึกษาการนำนวัตกรรมมาบูรณาการการบริหารการจัดการองค์การตลาด</t>
  </si>
  <si>
    <t>10. แผนการสร้างความร่วมมือ มท รัฐกิจสัมพันธ์ เพื่อเป็น CSRเรื่องการสนองโครงการในพระราชดำริ   (ร่วมกันระหว่าง 5 รัฐวิสาหกิจใน มท.)</t>
  </si>
  <si>
    <t>2.ประชุมสร้างความสัมพันธ์กับหน่วยงานรัฐกิจสัมพันธ์ในสังกัดกระทรวงมหาดไทยหารือการจัดทำโครงการ CSR เพื่อตอบสนองโครงการในพระราชดำริรวมถึงการใช้ทรัพยากรร่วมกัน( Synergy)</t>
  </si>
  <si>
    <t>1. แต่งตั้งคณะทำงานสร้างความร่วมือกับ มท.รัฐกิจสัมพันธ์</t>
  </si>
  <si>
    <t>3. จัดทำกิจกรรม/โครงการเพื่อตอบสนองโครงการพระราชดำริภายในการใช้ทรัพยากรร่วมกัน( synergy)</t>
  </si>
  <si>
    <t>4. ประเมินผลและติดตามการดำเนินตามโครงการในพระราชดำริภายใต้การใช้ทรัพยากรร่วมกัน</t>
  </si>
  <si>
    <t>I4:ศึกษาหาแนวทางเพื่อส่งเสริมการจัดทำโครงการ ,I2:สร้างพันธมิตรทางธุรกิจ</t>
  </si>
  <si>
    <t xml:space="preserve">     -จำนวนโครงการ</t>
  </si>
  <si>
    <t>50,000.- บาท</t>
  </si>
  <si>
    <t>รวมเป็นเงินทั้งสิ้น 50,000.- บาท (ห้าหมื่นบาทถ้วน)</t>
  </si>
  <si>
    <t>แผนปฏิบัติงาน ปีงบประมาณ 2561</t>
  </si>
  <si>
    <t>ตุลาคม 2560 - กันยายน 2561</t>
  </si>
  <si>
    <t>+</t>
  </si>
  <si>
    <t>10.การทบทวนแผนดิจิทัลเทคโนโลยีสารสนเทศฯ ประจำปี 2560 - 2562</t>
  </si>
  <si>
    <t>พัฒนาระบบเทคโนโลยีสารสนเทศเพื่อสนับสนุนการบริหารจัดการองค์กรอย่างมีประสิทธิภาพ</t>
  </si>
  <si>
    <t>ภายในเดือน ธ.ค. 60</t>
  </si>
  <si>
    <t xml:space="preserve">  1.1 เสนอแผนดิจิทัลฯที่ประชุมคณะผู้บริหาร</t>
  </si>
  <si>
    <t xml:space="preserve">  1.2 เสนอแผนดิจิทัลฯผู้อำนวยการองค์การตลาดเห็นชอบ</t>
  </si>
  <si>
    <t xml:space="preserve">  1.3 เสนอแผนดิจิทัลฯอนุพัฒนาองค์กรเทคโนโลยีสารสนเทศและประชาสัมพันธ์</t>
  </si>
  <si>
    <t xml:space="preserve">  1.4 เสนอแผนดิจิทัลฯให้คณะกรรมการองค์การตลาดให้ความเห็นชอบ </t>
  </si>
  <si>
    <t>2. ประกาศใช้แผนดิจิทัลฯ</t>
  </si>
  <si>
    <t xml:space="preserve">   2.1 ใช้แผนดิจิทัลฯ </t>
  </si>
  <si>
    <t>3. ประเมินการดำเนินงานตามแผนดิจิทัลฯ</t>
  </si>
  <si>
    <t>4. สรุปการดำเนินงานตามแผนดิจิทัลฯ</t>
  </si>
  <si>
    <t>1. การทบทวนและปรับปรุงแผนดิจิทัลเทคโนโลยีสารสนเทศและการสื่อสาร</t>
  </si>
  <si>
    <t>ได้รับความเห็นชอบ</t>
  </si>
  <si>
    <t>1.ทบมวนแผน BCM ประจำปี 2561 และเสนอผู้บริหารให้ความเห็นชอบ</t>
  </si>
  <si>
    <t>1.ทดสอบระบบ</t>
  </si>
  <si>
    <t>2.ทำการกู้ข้อมูลได้</t>
  </si>
  <si>
    <t>ภายใน 24 ชัวโมง</t>
  </si>
  <si>
    <t>4.สรุปผลการทดสอบเสนอผู้บริหาร</t>
  </si>
  <si>
    <t>ตุลาคม 2560 -พฤษภาคม 2561</t>
  </si>
  <si>
    <t>ทบทวนคู่มือบริหารความเสี่ยงและประกาศคู่มือ ปีงบประมาณ 2561</t>
  </si>
  <si>
    <t>ติดตามและสรุปรายงานผลการบริหารความเสี่ยง 4 ไตรมาส</t>
  </si>
  <si>
    <t>การจัดอบรมสัมมนา หัวข้อการบริหารความเสี่ยงแก่พนักงานองค์การตลาด</t>
  </si>
  <si>
    <t>ภายในปีงบประมาณ</t>
  </si>
  <si>
    <t>สรุปรและรายงานผลการบริหารความเสี่ยงครบ 4 ไตรมาส</t>
  </si>
  <si>
    <t>พฤษจิกายน 2560 - พฤษภาคม 2561</t>
  </si>
  <si>
    <t>มิถุนายน 2560 - กันยายน 2561</t>
  </si>
  <si>
    <t>(ใช้งบรวมกับแผนกควบคุมภายใน)</t>
  </si>
  <si>
    <t>เพื่อเพิ่มประสิทธิภาพของระบบ EIS</t>
  </si>
  <si>
    <t>1. เพื่อเพิ่มประสิทธิภาพระบบ EIS</t>
  </si>
  <si>
    <t>มกราคม 2561 - มิถุนายน 2561</t>
  </si>
  <si>
    <t>1.ขออนุมัติพัฒนาระบบ EIS</t>
  </si>
  <si>
    <t>2.พัฒนาระบบ EIS</t>
  </si>
  <si>
    <t>3.ทดสอบระบบ EIS</t>
  </si>
  <si>
    <t>เพื่อเพิ่มประสิทธิภาพการบริหารจัดการและมีระบบฐานข้อมูลดัชนีเศรษฐกิจการค้าที่ทันสมัย และเป็นปัจจุบันตลอดเวลา</t>
  </si>
  <si>
    <t xml:space="preserve">1. เพื่อเพิ่มประสิทธิภาพการบริหารจัดการทุกขั้นตอนของการจัดทำดัชนี </t>
  </si>
  <si>
    <t>2. มีระบบฐานข้อมูลดัชนีเศรษฐกิจการค้าที่ทันสมัย และเป็นปัจจุบันตลอดเวลา</t>
  </si>
  <si>
    <t>3. สามารถลดขั้นตอนการให้บริการข้อมูลแก่ผู้ใช้บริการทั้งภาครัฐและเอกชน</t>
  </si>
  <si>
    <t>4. มีโปรแกรมตรวจสอบ ประมวลผล และรายงานดัชนีเศรษฐกิจการค้าที่ทันสมัยตามมาตรฐานสากล</t>
  </si>
  <si>
    <t>1. อนุมัติดำเนินการโครงการระบบเทคโนโลยีสารสนเทศเพื่อพัฒนาฐานข้อมูล สำหรับการจัดทำดัชนีเศรษฐกิจการค้า</t>
  </si>
  <si>
    <t>2. จัดทำระบบ เทคโนโลยีสารสนเทศเพื่อพัฒนาฐานข้อมูล สำหรับการจัดทำดัชนีเศรษฐกิจการค้า</t>
  </si>
  <si>
    <t>3.ทดสอบการใช้งาน ระบบเทคโนโลยีสารสนเทศเพื่อพัฒนาฐานข้อมูล สำหรับการจัดทำดัชนีเศรษฐกิจการค้า</t>
  </si>
  <si>
    <t>4.ประกาศใช้งานระบบเทคโนโลยีสารสนเทศเพื่อพัฒนาฐานข้อมูล สำหรับการจัดทำดัชนีเศรษฐกิจการค้า</t>
  </si>
  <si>
    <t>5.จัดทำสรุปผลเสนอผู้บริหาร</t>
  </si>
  <si>
    <t>เพื่อลดจำนวนในการซื้อเครื่องแม่ข่าย</t>
  </si>
  <si>
    <t>1. เพื่อลดจำนวนในการซื้อเครื่องแม่ข่าย</t>
  </si>
  <si>
    <t>1. ทำหนังสือขอใช้ Cloud กับ EGA</t>
  </si>
  <si>
    <t>5.สรุปรายงานผลทดสอบต่อผู้บริหาร</t>
  </si>
  <si>
    <t>ธันวาคม 2560 - พฤษภาคม 2561</t>
  </si>
  <si>
    <t>จำนวนระบบงานขึ้น Cloud</t>
  </si>
  <si>
    <t>1 ระบบ</t>
  </si>
  <si>
    <t>2. นำระบบขึ้น Cloud (กรณีอนุมัติ)</t>
  </si>
  <si>
    <t>3. ทดสอบระบบที่นำขึ้น Cloud</t>
  </si>
  <si>
    <t>เพื่อเป็นการทบทวนโครงสร้างองค์กร คำบรรยายลักษณะงาน และคุณสมบัติประจำตำแหน่งให้เป็นปัจจุบันและสอดคล้องกับการทำงานของพนักงานองค์การตลาด</t>
  </si>
  <si>
    <t>แผนทบทวนโครงสร้างองค์กรและวางแผนอัตรากำลัง</t>
  </si>
  <si>
    <t>1. เพื่อให้องค์การตลาดมีโครงสร้างองค์กร คำบรรยายลักษณะงาน และคุณสมบัติประจำตำแหน่งที่สอดคล้องกับวิสัยทัศน์ พันธกิจ และเป้าหมายขององค์กร</t>
  </si>
  <si>
    <t>2. เพื่อให้การบริหารทรัพยากรบุคคลขององค์การตลาดเหมาะสมและทันต่อการเปลี่ยนแปลง</t>
  </si>
  <si>
    <t>ตุลาคม 2560  - กันยายน 2561</t>
  </si>
  <si>
    <t>1. จัดตั้งคณะทำงานทบทวนโครงสร้างองค์กร</t>
  </si>
  <si>
    <t xml:space="preserve">   - โครงสร้างองค์การ การแบ่งสายงาน อัตรากำลัง หน้าที่งาน</t>
  </si>
  <si>
    <t xml:space="preserve">   - การจัดทำสมรรถนะ และกำหนดคุณสมบัติประจำตำแหน่ง</t>
  </si>
  <si>
    <t xml:space="preserve">   - การทบทวนแก้ไขระเบียบ ข้อบังคับ คู่มือหรือขั้นตอนการทำงานที่เกี่ยวข้อง</t>
  </si>
  <si>
    <t xml:space="preserve">   - กำหนดเป้าหมายหรือกรอบอัตรากำลังที่มาจากการวิเคราะห์ผลิตภาพในแต่ละระดับ</t>
  </si>
  <si>
    <t xml:space="preserve">   - กำหนดเป้าหมายหรือกรอบอัตรากำลังที่มาจากการวิเคราะห์กระบวนการทำงาน</t>
  </si>
  <si>
    <t xml:space="preserve">   - สรุปโครงสร้างองค์กร การแบ่งสายงาน อัตรากำลัง สรุปหน้าที่งานใหม่</t>
  </si>
  <si>
    <t xml:space="preserve">   - สรุปนำเสนอผู้บริหาร</t>
  </si>
  <si>
    <t>4. จัดทำสมรรถนะ (core / managerial / functional competency)</t>
  </si>
  <si>
    <t xml:space="preserve">   - สรุปรวบรวมข้อมูล และจัดทำสมรรถนะ</t>
  </si>
  <si>
    <t>5. ปรับปรุงคำบรรยายลักษณะงานและคุณสมบัติให้สอดคล้องฯ</t>
  </si>
  <si>
    <t xml:space="preserve">   - จัดทำแบบฟอร์มคำบรรยายลักษณะงาน เพื่อให้แต่ละแผนกปรับปรุงแก้ไข</t>
  </si>
  <si>
    <t xml:space="preserve">   - แต่ละแผนกดำเนินการปรับปรุงแก้ไขคำบรรยายลักษณะงานตามกรอบ</t>
  </si>
  <si>
    <t>6. แก้ไขระเบียบ ข้อบังคับ คู่มือหรือขั้นตอนการทำงานที่เกี่ยวข้องให้สอดคล้องฯ</t>
  </si>
  <si>
    <t>7. เสนอโครงสร้างองค์กรและระเบียบ ข้อบังคับ เพื่อขอความเห็นชอบ</t>
  </si>
  <si>
    <t xml:space="preserve">   - อนุกรรมการ</t>
  </si>
  <si>
    <t xml:space="preserve">   - คณะกรรมการองค์การตลาด</t>
  </si>
  <si>
    <t>เพื่อดำเนินการจัดทำแผนยุทธศาสตร์ด้านทรัพยากรมนุษย์ที่สอดคล้องและช่วยสนับสนุนความสำเร็จของแผนวิสาหกิจขององค์การตลาด</t>
  </si>
  <si>
    <t>แผนยุทธศาสตร์ด้านทรัพยากรมนุษย์</t>
  </si>
  <si>
    <t>1. จัดทำแผนยุทธศาสตร์ด้านทรัพยากรมนุษย์ที่สอดคล้องกับแผนวิสาหกิจขององค์การตลาด</t>
  </si>
  <si>
    <t>2. มีนโยบายและกลยุทธ์ด้านการบริหารและพัฒนาทรัพยากรมนุษย์</t>
  </si>
  <si>
    <t>1. ตั้งคณะทำงานแผนยุทธศาสตร์ด้านทรัพยากรมนุษย์ขององค์การตลาด</t>
  </si>
  <si>
    <t>แผนกบริหารบุคคล/คณะทำงาน</t>
  </si>
  <si>
    <t>3. เสนอแผนยุทธศาสตร์เพื่อขอความเห็นชอบ</t>
  </si>
  <si>
    <t>7. เสนอแผนยุทธศาสตร์ที่ผ่านการทบทวนเพื่อขอความเห็นชอบ</t>
  </si>
  <si>
    <t>3. วิเคราะห์และเปรียบเทียบอัตรากำลัง</t>
  </si>
  <si>
    <t>หรือค่าใช้จ่ายที่เกี่ยวข้องกับบุคลากร</t>
  </si>
  <si>
    <t>และมีประสิทธิภาพ</t>
  </si>
  <si>
    <t>4. สรุปผลการดำเนินงานและรายงานผู้อำนวยการ</t>
  </si>
  <si>
    <t>2. ทบทวนปัจจัยและเงื่อนไขเพื่อให้สอดคล้องกับวิสัยทัศน์ พันธกิจขององค์การตลาด</t>
  </si>
  <si>
    <t>ข้อเสนอแนะของ สคร. และปัจจัยเสี่ยงต่างๆ ที่เกี่ยวข้อง และแผนสมรรถนะของพนักงาน</t>
  </si>
  <si>
    <t>3.วิเคราะห์ความต้องการเข้าฝึกอบรมจากการทบทวนปัจจัยและการสำรวจความต้องการ</t>
  </si>
  <si>
    <t xml:space="preserve">  - รายงานผลต่อผู้บริหาร</t>
  </si>
  <si>
    <t xml:space="preserve">  - แจ้งพนักงานเพื่อทราบ</t>
  </si>
  <si>
    <t>5. จัดอบรมตามแผนที่กำหนดไว้</t>
  </si>
  <si>
    <t>6. จัดทำแผนความก้าวหน้าในสายอาชีพ</t>
  </si>
  <si>
    <t xml:space="preserve">    - สรุปรวบรวมข้อมูล และจัดทำแผน</t>
  </si>
  <si>
    <t xml:space="preserve">    - นำเสนอผู้บริหาร</t>
  </si>
  <si>
    <t>7. ประเมินการฝึกอบรมในการนำมาปรับปรุงการปฏิบัติงานและ</t>
  </si>
  <si>
    <t>สรุปผลการดำเนินงานต่อผู้อำนวยการ</t>
  </si>
  <si>
    <t>8. ประเมินช่องว่างสมรรถนะ</t>
  </si>
  <si>
    <t xml:space="preserve">    - ดำเนินการประเมินผล โดยใช้ผลจากแผนปฏิบัติงานและแบบประเมินสมรรถนะ</t>
  </si>
  <si>
    <t xml:space="preserve">    - รายงานผลต่อผู้บริหาร</t>
  </si>
  <si>
    <t>แผนการบริหารผลการปฏิบัติงาน</t>
  </si>
  <si>
    <t xml:space="preserve">     - ประเมินครั้งที่ 1</t>
  </si>
  <si>
    <t xml:space="preserve">     - ประเมินครั้งที่ 2</t>
  </si>
  <si>
    <t xml:space="preserve">     - ประเมินครั้งที่ 3</t>
  </si>
  <si>
    <t xml:space="preserve">     - ประเมินครั้งที่ 4</t>
  </si>
  <si>
    <t>เพื่อพัฒนาบุคลากรในองค์กรให้มีประสิทธิภาพในการปฏิบัติงาน โดยการสร้างแรงจูงใจในการปฏิบัติงานในหน้าที่ และเป็นการสร้างขวัญกำลังใจแก่พนักงาน</t>
  </si>
  <si>
    <t>แผนปรับปรุงผลตอบแทน สวัสดิการ และสภาพแวดล้อมในการทำงาน</t>
  </si>
  <si>
    <t>1.ตั้งคณะทำงานปรับปรุงผลตอบแทน สวัสดิการ และสภาพแวดล้อมในการทำงาน</t>
  </si>
  <si>
    <t>2. จัดทำแบบประเมินทัศนคติพนักงานและประชุมทบทวน</t>
  </si>
  <si>
    <t>3. ดำเนินการจัดทำแผนปรับปรุงแก้ไข</t>
  </si>
  <si>
    <t>5. ปรับปรุงกฎระเบียบ ข้อบังคับให้สอดคล้อง</t>
  </si>
  <si>
    <t>6.ประเมินการปฏิบัติงานตามแผนที่กำหนด</t>
  </si>
  <si>
    <t xml:space="preserve"> 1. เพื่อรองรับนโยบายจากกระทรวงมหาดไทยในการช่วยเหลือเกษตรกรประชาชนทุกสาขาอาชีพ</t>
  </si>
  <si>
    <t xml:space="preserve"> 2. เพื่อให้องค์การตลาด กระทรวงมหาดไทย เป็นหน่วยงานที่แข็งแกร่งภายใต้สังกัดของกระทรวงมหาดไทย</t>
  </si>
  <si>
    <t>องค์การตลาด เป็นองค์กรในสังกัดของกระทรวงมหาดไทย ที่มีหน้าที่ในการช่วยเหลือประชาชนทุกภาคส่วน และจากการที่กระทรวงมหาดไทยได้มีนโยบายในด้านต่างๆ มากมาย</t>
  </si>
  <si>
    <t>ในการช่วยเหลือเกษตรกร และประชาชนทั่วไป องค์การตลาด กระทรวงมหาดไทยจึงทำหน้าที่ในการเชื่อมโยงนโยบายจากทางกระทรวงมหาดไทย มาดำเนินการให้ประสบผลสำเร็จ</t>
  </si>
  <si>
    <t>ตุลาคม 2561  - กันยายน 2561</t>
  </si>
  <si>
    <t>แผนกกิจการพิเศษ</t>
  </si>
  <si>
    <t>การดำเนินการไม่เป็นไปตามที่กำหนด</t>
  </si>
  <si>
    <t>5. รายงานความคืบหน้าต่อผู้บริหารทราบ</t>
  </si>
  <si>
    <t>1. จัดตั้งคณะทำงานเพื่อดำเนินการตามนโยบายที่ได้รับจากกระทรวงมหาดไทย</t>
  </si>
  <si>
    <t>2. ประชุมเตรียมการจัดกิจกรรมตามนโยบายที่ได้รับจากกระทรวงมหาดไทย</t>
  </si>
  <si>
    <t>3. ดำเนินกิจกรรมตามนโยบายที่ได้รับจากระทรวงมหาดไทย</t>
  </si>
  <si>
    <t>4. ประเมินผลการจัดกิจกรรม</t>
  </si>
  <si>
    <t xml:space="preserve">
</t>
  </si>
  <si>
    <t>ปีงบประมาณ  2561  ผู้บริหารทุกระดับขององค์การตลาด กระทรวงมหาดไทย ได้ร่วมกันจัดทำแผนวิสาหกิจ  5 ปี โดยมีการกำหนดกลยุทธ์</t>
  </si>
  <si>
    <t>สำหรับกระบวนการจัดทำแผนปฏิบัติงาน ประจำปีงบประมาณ 2561 เริ่มต้นจากหน่วยงานผู้รับผิดชอบหน่วยงานขับเคลื่อนกลยุทธ์ที่กำหนดไว้</t>
  </si>
  <si>
    <t>แผนพัฒนางานด้านบริหารความเสี่ยง ปี 2561</t>
  </si>
  <si>
    <t>แผนพัฒนาบุคลากรและความก้าวหน้าในสายอาชีพ</t>
  </si>
  <si>
    <t>ต้องได้ระบบ 100%</t>
  </si>
  <si>
    <t>โครงการระบบเทคโนโลยีสารสนเทศเพื่อพัฒนาฐานข้อมูล สำหรับการจัดทำดัชนีเศรษฐกิจการค้า</t>
  </si>
  <si>
    <t>เพื่อให้การดำเนินงานมีประสิทธิภาพและเป็นไปตามแนวทางการพัฒนา</t>
  </si>
  <si>
    <t>เพื่อติดตามการปรับปรุงตลาดสาขาให้เป็นไปตามแผนการพัฒนา</t>
  </si>
  <si>
    <t>รับมอบนโยบายจากคณะทำงาน</t>
  </si>
  <si>
    <t>ดำเนินงานตามแผนงาน</t>
  </si>
  <si>
    <t>รายงานผลการปฏิบัติงาน</t>
  </si>
  <si>
    <t>มีการดำเนินงานไม่ตรงไปตามแผน</t>
  </si>
  <si>
    <t>ตลาดสาขาลำพูน</t>
  </si>
  <si>
    <t>แผนงานติดตามการปรับปรุงตลาดสาขาในโครงการศูนย์ขับเคลื่อนเศรษฐกิจฐานราก สาขาลำพูน</t>
  </si>
  <si>
    <t>แผนงานติดตามการปรับปรุงตลาดสาขาในโครงการศูนย์กระจายสินค้าเกษตรปลอดภัยกรุงเทพมหานคร สาขาตลิ่งชัน</t>
  </si>
  <si>
    <t>เพื่อให้ตลาดสาขาลำพูนได้มาตรฐานถูกสุขลักษณะ และทันสมัย</t>
  </si>
  <si>
    <t>เพื่อการดำเนินการให้ตรงตามพระราชกฤษฎีกาการจัดตั้งองค์การตลาด มาตรา 6 ในหัวข้อปรับปรุงตลาดสาธารณะที่มีอยู่แล้วให้ถูกสุขลักษณะและทันสมัย</t>
  </si>
  <si>
    <t>วางแผนการดำเนินงาน</t>
  </si>
  <si>
    <t>รายงานผลการปฏิบัติงานอุปสรรคปัญหาและทางแก้ไข</t>
  </si>
  <si>
    <t>สรุปผลการปฏิบัติงานในรอบปี</t>
  </si>
  <si>
    <t>3.1 ด้านกายภาพ</t>
  </si>
  <si>
    <t>3.2 ด้านความปลอดภัยของสัตว์น้ำ</t>
  </si>
  <si>
    <t>3.1 ด้านสุขาภิบาลสิ่งแวดล้อมตลาด จำนวน 66 ข้อ</t>
  </si>
  <si>
    <t>3.2 ด้านความปลอดภัยอาหาร จำนวน 6 ชนิด</t>
  </si>
  <si>
    <t>3.3 ด้านคุ้มครองผู้บริโภค 3 ข้อ</t>
  </si>
  <si>
    <t>3.1 ด้านสุขาภิบาลสิ่งแวดล้อม จำนวน 40 ข้อ</t>
  </si>
  <si>
    <t>3.2 ด้านความปลอดภัยอาหาร จำนวน 3 ข้อ</t>
  </si>
  <si>
    <t>3.3 ด้านการคุ้มครองผู้บริโภค จำนวน 3 ข้อ</t>
  </si>
  <si>
    <t>เพื่อให้ผู้ประกอบการมีความรู้ความเข้าใจในด้านมาตรฐานตลาด เป็นส่วนหนึ่งของของการรับรองมาตรฐานตลาด</t>
  </si>
  <si>
    <t>วางแผนการฝึกอบรม</t>
  </si>
  <si>
    <t>2.1 การอบรมพัฒนาผู้ประกอบการด้านอาหารปรุงสำเร็จ</t>
  </si>
  <si>
    <t>2.2 การอบรมพัฒนาผู้ประกอบการด้านของสด</t>
  </si>
  <si>
    <t xml:space="preserve">2.3 การอบรมพัฒนาผู้ประกอบการเรื่องอาหารปลอดภัย โภชนาการ </t>
  </si>
  <si>
    <t>และสุขลักษณะของตลาดตามมาตรฐานคลาดสดน่าซื้อ</t>
  </si>
  <si>
    <t>2.4 การอบรมเพื่อศักยภาพของผู้ประกอบการรายย่อย</t>
  </si>
  <si>
    <t>ปฎิบัติตามแผนงาน</t>
  </si>
  <si>
    <t>การตรวจติดตามสุขอนามัย</t>
  </si>
  <si>
    <t>4.1 การสุ่มตรวจสารปนเปื้อนในอาหารร่วมกับสาธรณสุขจังหวัด</t>
  </si>
  <si>
    <t>รายงานผลการปฏิบัติงานอุปสรรคแนวทางแก้ไข</t>
  </si>
  <si>
    <t>สรุปผลการปฏิบัติงานตามแผนงาน</t>
  </si>
  <si>
    <t>ผ่าน</t>
  </si>
  <si>
    <t xml:space="preserve">มาตรฐานด้านความปลอดภัยอาหาร </t>
  </si>
  <si>
    <t>เพื่อให้ผู้ประกอบการมีความรู้ความเข้าใจในด้านมาตรฐานตลาด เป็นส่วนหนึ่งของของการได้รับมาตรฐานตลาด</t>
  </si>
  <si>
    <t>เพื่อให้ผู้ประกอบการมีความรู้ความเข้าใจในด้านมาตรฐานตลาด เป็นส่วนหนึ่งของการได้รับมาตรฐานตลาด</t>
  </si>
  <si>
    <t>2.3 การอบรมพัฒนาผู้ประกอบการเรื่องอาหารปลอดภัย</t>
  </si>
  <si>
    <t>หลักเกณฑ์มาตรฐานอาหารปลอดภัยของกรุงเทพมหานคร</t>
  </si>
  <si>
    <t>ตามหลักเกณฑ์มาตรฐานอาหารปลอดภัยของกรุงเทพมหานคร</t>
  </si>
  <si>
    <t>แผนพัฒนาผู้ประกอบการภายในตลาดสาขาลำพูน</t>
  </si>
  <si>
    <t>แผนพัฒนาผู้ประกอบกานภายในตลาดสาขาบางคล้า</t>
  </si>
  <si>
    <t>แผนการจัดทำดัชนีราคาสินค้าตลาดสดขององค์การตลาด</t>
  </si>
  <si>
    <t>จัดตั้งคณะทำงาน</t>
  </si>
  <si>
    <t>ประชุมมอบหมายงาน</t>
  </si>
  <si>
    <t>จัดทำ Flow chart การทำงานของแต่ละภาคส่วน เช่น ตลาดสาขา ,IT</t>
  </si>
  <si>
    <t>พัฒนาหน้า website องค์การตลาดในการรายงานดัชนีราคา</t>
  </si>
  <si>
    <t>ดำเนินการตามแผนการทำงาน</t>
  </si>
  <si>
    <t>สรุปผลการปฎิบัติงาน</t>
  </si>
  <si>
    <t>ตลาดสาขา และ สารสนเทศ</t>
  </si>
  <si>
    <t>2.1 ด้านบริหารสัญญาผ่านระบบ IT</t>
  </si>
  <si>
    <t>2.2 ด้านการบริหารการเก็บรายได้และหนี้สิน</t>
  </si>
  <si>
    <t>2.3 ด้านความสะอาดตลาด</t>
  </si>
  <si>
    <t>2.4 ด้านการซ่อมบำรุง</t>
  </si>
  <si>
    <t>2.5 ด้านการจัดแผงค้า</t>
  </si>
  <si>
    <t>วางแผนการปฏิบัติงานในด้านต่างๆ</t>
  </si>
  <si>
    <t>ดำเนินการตามแผนงาน</t>
  </si>
  <si>
    <t>รายงานผลการปฏิบัติงการ ปัญหาและแนวทางการแก้ไข</t>
  </si>
  <si>
    <t>สรุปผลการดำเนินงานรายไตรมาส</t>
  </si>
  <si>
    <t>แผนการบริหารพื้นที่เช่าตลาดสาขาลำพูน</t>
  </si>
  <si>
    <t>เพื่อสร้างความเข้มแข็งและสร้างการบริหารจัดการให้เป็นระบบมากยิ่งขึ้น</t>
  </si>
  <si>
    <t>เพื่อทำให้องค์การตลาดมีระบบการบริหารตลาดที่ชัดเจนมากยิ่งขึ้น</t>
  </si>
  <si>
    <t>แผนการบริหารพื้นที่เช่าตลาดสาขาบางคล้า</t>
  </si>
  <si>
    <t>แผนการบริหารพื้นที่เช่าตลาดสาขาตลิ่งชัน</t>
  </si>
  <si>
    <t>3.2 กิจกรรมส่งเสริมการท่องเที่ยวชุมชน</t>
  </si>
  <si>
    <t>3.4 กิจกรรม No Foam</t>
  </si>
  <si>
    <t>3.5 กิจกรรมส่งเสริมการกระจายผลิตภัณฑ์ชุมชนสู่เมือง</t>
  </si>
  <si>
    <t>ดำเนินงานตามแผน</t>
  </si>
  <si>
    <t>ตลาดสาขา และ ประชาสัมพันธ์</t>
  </si>
  <si>
    <t>เพื่อเสริมสร้างความเข้มแข็งด้านภาพลักษณ์และมีจุดยืนที่มั่นคง</t>
  </si>
  <si>
    <t>วางแผนการสร้างแผน BCP เพื่อรับมือด้านต่างๆ</t>
  </si>
  <si>
    <t>- สถานที่ปฏิบัติงาน</t>
  </si>
  <si>
    <t>- ข้อมูลสำคัญ</t>
  </si>
  <si>
    <t>- สิ่งอำนวยความสะดวก</t>
  </si>
  <si>
    <t>- ผู้มีส่วนได้เสีย</t>
  </si>
  <si>
    <t>ทดสอบกระบวนการ BCP</t>
  </si>
  <si>
    <t>สรุปและรายงานผลการปฏิบัติตามกระบวนการ BCP</t>
  </si>
  <si>
    <t xml:space="preserve"> 1.เพื่อใช้เป็นแนวทางในการบริหารความต่อเนื่องขององค์การตลาด
 2.สร้างความเชื่อมั่นความพร้อมในการดำเนินธุรกิจ รวมถึงกลับมาดำเนินธุรกิจภายหลังภาวะฉุกเฉินหรือภาวะวิกฤติต่อผู้มีส่วนได้ส่วนเสียทั้งภายในและ
    ภายนอกองค์กร</t>
  </si>
  <si>
    <t>แผนการบริการความต่อเนื่องทางธุรกิจขององค์การตลาด(BCM)</t>
  </si>
  <si>
    <t>ลดการขาดทุนตลาดสาขา</t>
  </si>
  <si>
    <t>2.1 การอบรมแนวปฏิบัติสำหรับผู้ประกอบการตามคู่มือมาตรฐานด้านสุขอนามัย</t>
  </si>
  <si>
    <t xml:space="preserve"> ของท่าเทียบเรือประมงสะพานปลา กิจการแพปลา หรือตลาดกลางซื้อขายสัตว์น้ำ</t>
  </si>
  <si>
    <t>เพื่อให้ตลาดสาขาบางคล้าได้มาตรฐานถูกสุขลักษณะ และทันสมัย</t>
  </si>
  <si>
    <t>แบบประเมินสุขอนามัย ตลาดกลางซื้อขายสัตว์น้ำ</t>
  </si>
  <si>
    <t>ประชาสัมพันธ์ไปยังหน่วยงานต่างๆ</t>
  </si>
  <si>
    <t>I5:สร้างภาพลักษณ์ที่แข็งแกร่ง</t>
  </si>
  <si>
    <t>ลำดับ</t>
  </si>
  <si>
    <t>กรอบใหญ่</t>
  </si>
  <si>
    <t>ตัวชีวัด</t>
  </si>
  <si>
    <t>ระดับ</t>
  </si>
  <si>
    <t>ผู้รับผิดชอบ</t>
  </si>
  <si>
    <t>ลดการขาดทุน</t>
  </si>
  <si>
    <t>ร้อยละ 50</t>
  </si>
  <si>
    <t>คณะทำงานตลาดและตลาดสาขา</t>
  </si>
  <si>
    <t>ระดับคะแนนการบริหารองค์กร</t>
  </si>
  <si>
    <t>ผ่านเกณฑ์มาตรฐาน</t>
  </si>
  <si>
    <t>ตามเกณฑ์สูงสุด
ในแต่ละสาขา</t>
  </si>
  <si>
    <t>แผนกกองการประชุม</t>
  </si>
  <si>
    <t>แผนกติดตามและบัญชี</t>
  </si>
  <si>
    <t>3.1 บทบาทคณะกรรมการ</t>
  </si>
  <si>
    <t>แผนตอบสนองนโยบายเร่งด่วนกระทรวงมหาดไทย</t>
  </si>
  <si>
    <t>3 ล้านบาท</t>
  </si>
  <si>
    <t>แผนการเร่งรัดการดำเนินคดี</t>
  </si>
  <si>
    <t>ไม่น้อยกว่า 5 แสนบาท</t>
  </si>
  <si>
    <t>การบริหารความเสี่ยง</t>
  </si>
  <si>
    <t>การควบคุมภายใน</t>
  </si>
  <si>
    <t>การบริหารจัดการสารสนเทศ</t>
  </si>
  <si>
    <t>การบริหารจัดการทรัพยากรบุคคล</t>
  </si>
  <si>
    <t>แผนงานติดตามการปรับปรุงตลาดสาขาในโครงการศูนย์กระจายสินค้าเกษตรปลอดภัยภาคตะวันออกสาขาบางคล้า</t>
  </si>
  <si>
    <t>ร้อยละการเบิกจ่ายงบประมาณ</t>
  </si>
  <si>
    <t>ร้อยละของการเบิกจ่ายงบประมาณ</t>
  </si>
  <si>
    <t>ตลาดสาขาสาขาบางคล้า</t>
  </si>
  <si>
    <t>ตลาดสาขาสาขาตลิ่งชัน</t>
  </si>
  <si>
    <t>ระดับดีมาก</t>
  </si>
  <si>
    <t>ระดับดีมาก ( 5 ดาว )</t>
  </si>
  <si>
    <t>แผนการพัฒนาตลาดสาขาลำพูนให้ได้รับมาตรฐานตลาดสดและตลาดนัดน่าซื้อ ของกรมอนามัย</t>
  </si>
  <si>
    <t>แผนการพัฒนาตลาดสาขาตลิ่งชันให้ได้รับมาตรฐานของสำนักอนามัยกรุงเทพมหานคร</t>
  </si>
  <si>
    <t>แผนการพัฒนาตลาดสาขาบางคล้าให้ได้รับมาตรฐานของกรมประมง</t>
  </si>
  <si>
    <t>แผนพัฒนาผู้ประกอบการภายในตลาดสาขาบางคล้า</t>
  </si>
  <si>
    <t>แผนพัฒนาผู้ประกอบการภายในตลาดสาขาตลิ่งชัน</t>
  </si>
  <si>
    <t>จำนวนผู้เข้าชมเว็ปไซต์</t>
  </si>
  <si>
    <t>เพิ่มขึ้นร้อยละ 20</t>
  </si>
  <si>
    <t>1 ล้านบาท</t>
  </si>
  <si>
    <t>แผนกความเสี่ยงและควบคุมภายใน</t>
  </si>
  <si>
    <t>เกณฑ์การตรวจสอบสารปนเปื้อนหลักเกณฑ์มาตรฐานอาหารปลอดภัยของกรุงเทพมหานคร</t>
  </si>
  <si>
    <t>ร้อยละพื้นที่ว่างตามแผนพัฒนา</t>
  </si>
  <si>
    <t>ต่ำกว่าร้อยละ 20</t>
  </si>
  <si>
    <t>ประชาสัมพันธ์</t>
  </si>
  <si>
    <t>แผนตรวจติดตามคู่สัญญาตลาดปากคลองและหนองม่วงในการปฏิบัติตามเกณฑ์มาตรฐาน</t>
  </si>
  <si>
    <t>ตลาดปากคลองได้รับมาตรฐาน
ตลาดหนองม่วงได้รับมาตรฐาน</t>
  </si>
  <si>
    <t>ระดับเพชร
ระดับดีมาก</t>
  </si>
  <si>
    <t>คณะทำงานตลาด</t>
  </si>
  <si>
    <t>ไม่น้อยกว่า 10 ตลาด</t>
  </si>
  <si>
    <t>องค์การตลาด</t>
  </si>
  <si>
    <t>ร้อยละความรู้ความเข้าใจของพนักงานองค์การตลาดที่มีต่อการกำกับดูแลกิจการที่ดีขององค์กร</t>
  </si>
  <si>
    <t>ร้อยละความสำเร็จของการปฏิบัติ
การตามปฏิบัติการแผนดิจิทัล</t>
  </si>
  <si>
    <t>ร้อยละความสามารถที่ทำให้กลับมาปฏิบัติงานได้ภายใน 24 ชัวโมง
(กรณีอุปกรณฺคอมพิวเตอร์เสียหาย)</t>
  </si>
  <si>
    <t>ร้อยละ 100 ตามแผน</t>
  </si>
  <si>
    <t>อย่างน้องปีละ 1 ครั้ง</t>
  </si>
  <si>
    <t>สามารถเกิดมูลค่าทางธุรกิจตามแผน</t>
  </si>
  <si>
    <t>แผนการกระจายผลผลิตทางการเกษตร</t>
  </si>
  <si>
    <t>ยอดขาย
(รวมยอดขายที่องค์การตลาดแนะนำ)</t>
  </si>
  <si>
    <t>ในระยะเวลา 6 เดือน</t>
  </si>
  <si>
    <t>ร้อยละความสามารถในการบรรจุพนักงานตามแผนโครงสร้างองค์กรที่ได้รับอนุมัติ</t>
  </si>
  <si>
    <t>ร้อยละคู่มือปฏิบัติงานหรือกระบวนการที่ได้รับการปรับปรุงหลังจากการอบรมพนักงาน</t>
  </si>
  <si>
    <t>ร้อยละของจำนวนพนักงานองค์การตลาดที่ได้รับการประเมินจาก
หน่วยงานภายนอก</t>
  </si>
  <si>
    <t>ร้อยละความพึงพอใจของพนักงานต่อการปรับปรุง</t>
  </si>
  <si>
    <t>ผลตอบแทน สวัสดิการ และสภาพแวดล้อม</t>
  </si>
  <si>
    <t>ร้อยละความพึงพอใจของพนักงานต่อการปรับปรุงผลตอบแทน สวัสดิการ และสภาพแวดล้อม</t>
  </si>
  <si>
    <t>ร้อยละ 20</t>
  </si>
  <si>
    <t>ร้อยละของการตอบสนองนโยบาย
กระทรวงมหาดไทย</t>
  </si>
  <si>
    <t>งานบริหารความเสี่ยง ดำเนินการขึ้นเพื่อให้สอดคล้องกับยุทธศาสตร์และกลยุทธการบริหารโดยมีแนวคิดของการพัฒนาระบบคุณภาพโดยเน้นการตรวจสอบ</t>
  </si>
  <si>
    <t>1.1 ค้นหาปัจจัยเสี่ยงจากแผนกต่างๆ</t>
  </si>
  <si>
    <t xml:space="preserve">1.2 รวบรวมข้อมูล และกำหนดเกณฑ์ RA,RT </t>
  </si>
  <si>
    <t>เพื่อกำหนดกรอบการวัดผลการบริหารความเสี่ยง</t>
  </si>
  <si>
    <t>1.3 สรุปผล และรายงานต่อคณะทำงานด้านบริหารความเสี่ยง</t>
  </si>
  <si>
    <t>และคณะผู้บริหารเพื่อขอมติเห็นชอบ</t>
  </si>
  <si>
    <t>1.4 นำมติ ข้อ 1.3 เสนอคณะอนุกรรมการด้านบริหารความเสี่ยงเพื่อพิจารณา</t>
  </si>
  <si>
    <t>การจัดทำคู่มือบริหารความเสี่ยงองค์การตลาดประจำปี</t>
  </si>
  <si>
    <t>2.1 ทบทวนและปรับปรุงคู่มือบริหารความเสี่ยง</t>
  </si>
  <si>
    <t>2.2 นำเสนอคู่มือฯ ต่อคณะทำงานด้านบริหารความเสี่ยง คณะผู้บริหาร</t>
  </si>
  <si>
    <t>และคณะอนุกรรมการด้านบริหารความเสี่ยง</t>
  </si>
  <si>
    <t>2.3  ประกาศใช้คู่มือบริหารความเสี่ยงองค์การตลาด</t>
  </si>
  <si>
    <t>การติดตามผลการบริหารความเสี่ยงและการรายงานผล</t>
  </si>
  <si>
    <t>3.1 ติดตามการบริหารปัจจัยเสี่ยงจาก Risk Owner</t>
  </si>
  <si>
    <t>3.2 สรุปผลและนำเข้าที่ประชุมคณะทำงานฯและคณะผู้บริหาร</t>
  </si>
  <si>
    <t>เพื่อขอมติเห็นชอบและสั่งการ</t>
  </si>
  <si>
    <t>3.3 นำมติ ข้อ 3.2 เสนอที่ประชุมอนุกรรมการด้านบริหารความเสี่ยง</t>
  </si>
  <si>
    <t>เพื่อพิจารณา</t>
  </si>
  <si>
    <t>3.4 รายงานคณะกรรมการองค์การตลาด เพื่อมติเห็นชอบ</t>
  </si>
  <si>
    <t>การจัดอบรมสัมมนา การบริหารความเสี่ยง</t>
  </si>
  <si>
    <t>4.1 จัดอบรมการบริหารความเสี่ยงแก่พนักงานในองค์กร</t>
  </si>
  <si>
    <t>4.2 ประเมินระดับความเข้าใจเรื่องการบริหารความเสี่ยงของพนักงานที่เข้า</t>
  </si>
  <si>
    <t>ร่วมโครงการอบรมสัมมนา</t>
  </si>
  <si>
    <t>แผนที่กลยุทธ์ องค์การตลาด</t>
  </si>
  <si>
    <t>I1:บริหารสัญญาอย่างมีประสิทธิภาพ</t>
  </si>
  <si>
    <t>ร้อยละของการปฏิบัติตามคำแนะนำของคณะกรรมการองค์การตลาดและสามารถแก้ไขปัญหาได้</t>
  </si>
  <si>
    <t xml:space="preserve">ร้อยละของจำนวนพนักงานที่เข้าใจยุทธศาสตร์การดำเนินงานขององค์กร </t>
  </si>
  <si>
    <t>คะแนนแบบสอบถาม
มากกว่าร้อยละ 60</t>
  </si>
  <si>
    <t>แผนกวางแผนและงบประมาณ</t>
  </si>
  <si>
    <t>มีการปฏิบัติตามระเบียบข้อบังคับที่เกี่ยวข้องในเอกสารรับจ่ายด้านการเงิน</t>
  </si>
  <si>
    <t>แผนการนำระบบ IT มาพัฒนาองค์กร</t>
  </si>
  <si>
    <t>ร้อยละความพึงพอใจในระบบ IT ที่ตอบสนองต่อการปฏิบัติงานของผู้ใช้งาน</t>
  </si>
  <si>
    <t>แผนการจัดทำคู่มือปฏิบัติงานเชิงรุกด้วยรอยยิ้ม</t>
  </si>
  <si>
    <t>ร้อยละความพึงพอใจในการปฏิบัติงานของทุกแผนก</t>
  </si>
  <si>
    <t>ตลาดเครือข่ายผ่านเกณฑ์ประเมิน
ด้านสุขาภิบาลอาหาร</t>
  </si>
  <si>
    <t>แผนโครงการส่งเสริมเครือข่ายผ่านตลาดมาตรฐานด้านสุขาภิบาลอาหาร</t>
  </si>
  <si>
    <t>สามารถปฏิบัติตาม KM</t>
  </si>
  <si>
    <t>ไม่น้อยกว่า 5 ตลาด</t>
  </si>
  <si>
    <t>แผนขยายตลาดเครือข่ายภาครัฐ</t>
  </si>
  <si>
    <t>จำนวนตลาดเครือข่ายที่เกิดการแลกเปลี่ยนทางธุรกิจ</t>
  </si>
  <si>
    <t>แผนการสร้างองค์ความรู้ด้านการบริหารตลาด (KM)</t>
  </si>
  <si>
    <t>1.1 แผนงานติดตามการปรับปรุงตลาดสาขาในโครงการศูนย์ขับเคลื่อนเศรษฐกิจฐานราก สาขาลำพูน</t>
  </si>
  <si>
    <t>1.4 แผนการบริหารพื้นที่เช่าตลาดสาขาลำพูน</t>
  </si>
  <si>
    <t>1.5 แผนการบริหารพื้นที่เช่าตลาดสาขาบางคล้า</t>
  </si>
  <si>
    <t>1.6 แผนการบริหารพื้นที่เช่าตลาดสาขาตลิ่งชัน</t>
  </si>
  <si>
    <t>ระยะเวลาเมื่อได้รับเอกสารจากตลาด</t>
  </si>
  <si>
    <t>สาขาแล้วสามารถเข้าสู่กระบวนการ</t>
  </si>
  <si>
    <t>จากการที่องค์การตลาดมีหนี้สินคงค้างที่ต้องเป็นคดีความฟ้องร้องเป็นจำนวนมากองค์การตลาดจึงเห็นควรให้มีแผนการเร่งรัดดำเนินคดีมาดำเนินการเร่งรัดหนี้สินเพื่อให้องค์การตลาด</t>
  </si>
  <si>
    <t>มีจำนวนหนี้สินลดลงและมีภาพลักษณ์ที่ดีชึ้น</t>
  </si>
  <si>
    <t>2.1 แผนการพัฒนาตลาดสาขาลำพูนให้ได้มาตรฐานตลาดสดและตลาดนัดน่าซื้อ ของกรมอนามัย</t>
  </si>
  <si>
    <t>2.2 แผนการพัฒนาตลาดสาขาบางคล้าให้ได้รับมาตรฐานของกรมประมง</t>
  </si>
  <si>
    <t>2.3 แผนการพัฒนาตลาดสาขาตลิ่งชันให้ได้รับมาตรฐานของสำนักอนามัยกรุงเทพมหานคร</t>
  </si>
  <si>
    <t>2.4 แผนพัฒนาผู้ประกอบการภายในตลาดสาขาลำพูน</t>
  </si>
  <si>
    <t>2.6 แผนพัฒนาผู้ประกอบการภายในตลาดสาขาตลิ่งชัน</t>
  </si>
  <si>
    <t>2.7 แผนตรวจติดตามคู่สัญญาตลาดปากคลองและหนองม่วงในการปฏิบัติตามเกณฑ์มาตรฐาน</t>
  </si>
  <si>
    <t>C1:ตลาดสดได้มาตรฐาน</t>
  </si>
  <si>
    <t>ตลาดสาขาปากคลองตลาด ตลาดสาขาหนองม่วง</t>
  </si>
  <si>
    <t>1. เพื่อให้ตลาดปากคลองตลาดและตลาดหนองม่วงผ่านการรับรองมาตรฐาน</t>
  </si>
  <si>
    <t>ตลาดสาขาปากคลองตลาด และตลาดหนองม่วง ได้ทำสัญญาให้สิทธิเอกชนมาลงทุนพัฒนาและบริหารโครงการในระยะยาวองค์การตลาดจึงมีแนวทาง</t>
  </si>
  <si>
    <t>ในการบังคับใช้สัญญาตรวจติดตามคู่สัญญาให้ปฏิบัติตามเกณฑ์มาตรฐานผ่านเกณฑ์การเพื่อให้ตลาดสาขาได้ประเมินมาตรฐานตลาด</t>
  </si>
  <si>
    <t>3.ดำเนินการจัดกิจกรรม ตามเกณฑ์มาตรฐานของแต่ละสาขา</t>
  </si>
  <si>
    <t>ตลาดหนองม่วงได้รับมาตรฐาน</t>
  </si>
  <si>
    <t>ตลาดปากคลองได้รับมาตรฐาน</t>
  </si>
  <si>
    <t xml:space="preserve">ระดับดีมาก </t>
  </si>
  <si>
    <t>คณะทำงานพัฒนาตลาด</t>
  </si>
  <si>
    <t>ร้อยละของการปฏิบัติตามคำแนะนำของ</t>
  </si>
  <si>
    <t>คณะกรรมการองค์การตลาดและสามารถ</t>
  </si>
  <si>
    <t>แก้ไขปัญหาได้</t>
  </si>
  <si>
    <t>I2: เพิ่มประสิทธิภาพในการบริหารจัดการภายใน</t>
  </si>
  <si>
    <t>คะแนนแบบสอบถามมากกว่า</t>
  </si>
  <si>
    <t>ตามที่แผนกวางแผนและงบประมาณมีหน้าที่ในการจัดทำแผนจัดทำแผนปฎิบัติการองค์การตลาดประจำปี 2562 และทบทวนแผนวิสาหกิจปี 2561 ให้มีประสิทธิภาพสำเร็จลุล่วงตามกรอบระยะเวลา</t>
  </si>
  <si>
    <t>ของสำนักงานคณะกรรมการนโยบายรัฐวิสาหกิจ แผนกวางแผนและงบประมาณจึงเห็นควรให้จัดทำแผนปฎิบัติการองค์การตลาดประจำปี 2562 และทบทวนแผนวิสาหกิจปี 2561</t>
  </si>
  <si>
    <t>1. เพื่อจัดทำจัดทำแผนปฎิบัติการองค์การตลาดประจำปี 2562 ให้แล้วเสร็จตามข้อกำหนด</t>
  </si>
  <si>
    <t>2. เพื่อทำการทบทวน แผนวิสาหกิจองค์การตลาดปี 2561</t>
  </si>
  <si>
    <t>รายงานผู้บริหารทราบ</t>
  </si>
  <si>
    <t>4. สรุปผลการติดตามการดำเนินงานตามบันทึกข้อตกลงฯประจำปี 2560</t>
  </si>
  <si>
    <t>3. จัดทำรายงานการประเมินผลการดำเนินงานตามบันทึกข้อตกลงฯประจำปี 2560</t>
  </si>
  <si>
    <t>2. ติดตามและประเมินการปฏิบัติงานตามหัวข้อการประเมินผลการดำเนินงาน</t>
  </si>
  <si>
    <t xml:space="preserve">     - ประชุมติดตามงานประจำเดือน</t>
  </si>
  <si>
    <t>I6:มีการติดตามและประมวลผลที่มีประสิทธิภาพ</t>
  </si>
  <si>
    <t>1. เพื่อติดตามผลการดำเนินงานตามบันทึกข้อตกลงการประเมินผลขององค์การตลาดประจำปี 2561</t>
  </si>
  <si>
    <t>2. เพื่อรายงานผลการดำเนินงานตามบันทึกข้อตกลงการประเมินผลขององค์การตลาดประจำปี 2561</t>
  </si>
  <si>
    <t>1. ประชุมเชิงปฏิบัติการการจัดทำแผน ปี 2562</t>
  </si>
  <si>
    <t>2. เผยแพร่แผนวิสาหกิจปี 2562 และตัวชี้วัด</t>
  </si>
  <si>
    <t xml:space="preserve">3. จัดทำแผนงานและงบประมาณตามแผนวิสาหกิจและนำเสนอผู้อำนวยการ </t>
  </si>
  <si>
    <t>4. รวบรวมแผนเข้าคณะอนุกรรมการพัฒนาองค์กรฯ</t>
  </si>
  <si>
    <t>5. เข้าคณะกรรมการองค์การตลาดให้ความเห็นชอบ</t>
  </si>
  <si>
    <t>6. นำส่งงบประมาณงบลงทุนให้ สคร. อนุมัติ</t>
  </si>
  <si>
    <t>7.ส่งแผนปฏิบัติการ (อนุมัติ)</t>
  </si>
  <si>
    <t>8.ทบทวนแผนปฏิบัติการ 2561 และแผนวิสาหกิจ</t>
  </si>
  <si>
    <t>9. สรุปการปฏิบัติงานตามแผนวิสาหกิจปี 2561</t>
  </si>
  <si>
    <t>แผนวางแผนและงบประมาณ</t>
  </si>
  <si>
    <t xml:space="preserve"> ตุลาคม 2560 - กันยายน 2561</t>
  </si>
  <si>
    <t>ตุลาคม 2560 -  กันยายน 2561</t>
  </si>
  <si>
    <t>ร้อยละความพึงพอใจของผู้มีส่วนเกี่ยวข้องในกิจกรรม</t>
  </si>
  <si>
    <t>I5:สร้างภาพลักษณ์ที่แข็งแกร่ง , I8:มีการกำกับดูแลกิจการที่ดี</t>
  </si>
  <si>
    <t xml:space="preserve">  2. ทบทวนกฎบัตร ประจำปี 2561</t>
  </si>
  <si>
    <t>3.1.1 แผนการจัดประชุมคณะกรรมการองค์การตลาด</t>
  </si>
  <si>
    <t>3.1.2 แผนจัดทำแผนปฎิบัติการองค์การตลาดประจำปี 2562 และทบทวนแผนวิสาหกิจปี 2561</t>
  </si>
  <si>
    <t>3.1.3 แผนดูแลและติดตามผลการดำเนินงาน</t>
  </si>
  <si>
    <t>3.1.4 แผนเผยแพร่รายงานประจำปี</t>
  </si>
  <si>
    <t>3.1.6 แผนพัฒนาระบบธรรมาภิบาลและการกำกับดูแลกิจการที่ดี (CG)</t>
  </si>
  <si>
    <t>3.1.5 แผนกิจกรรมด้านความรับผิดชอบต่อสังคม (CSR)</t>
  </si>
  <si>
    <t>ไม่น้อยกว่าร้อยละ 90</t>
  </si>
  <si>
    <t>23.แผนพัฒนางานด้านบริหารความเสี่ยง ปี 2560</t>
  </si>
  <si>
    <t>ร้อยละการรับรู้ของ Risk Owner ใน
ปัจจัยเสี่ยงขององค์กร</t>
  </si>
  <si>
    <t>ร้อยละการรับรู้ปัจจัยเสี่ยงขององค์กร</t>
  </si>
  <si>
    <t xml:space="preserve"> L4:ศึกษาหาแนวทางเพื่อส่งเสริมองค์การสู่ 4.0</t>
  </si>
  <si>
    <t>ร้อยละความสามารถในการบรรจุพนักงาน</t>
  </si>
  <si>
    <t>ตามแผนโครงสร้างองค์กรที่ได้รับอนุมัติ</t>
  </si>
  <si>
    <t>ร้อยละของจำนวนพนักงานองค์การตลาด</t>
  </si>
  <si>
    <t>- เทคโนโลยีสารสนเทศ</t>
  </si>
  <si>
    <t>3.3.1 แผนเพิ่มประสิทธิภาพการควบคุมภายใน</t>
  </si>
  <si>
    <t>3.2.1 แผนพัฒนางานด้านบริหารความเสี่ยง ปี 2561</t>
  </si>
  <si>
    <t>3.4.1 การทบทวนแผนปฏิบัติการดิจิทัล องค์การตลาด กระทรวงมหาดไทย ประจำปี 2560 - 2562 ประจำปี 2561</t>
  </si>
  <si>
    <t>3.4.2 บำรุงรักษาอุปกรณ์คอมพิวเตอร์ขององค์การตลาด</t>
  </si>
  <si>
    <t>3.4.4 การนำเทคโนโลยี Cloud มาใช้ในองค์การตลาด</t>
  </si>
  <si>
    <t>3.4.5 พัฒนาระบบ EIS ให้แสดงรายงานผลการเช่าตลาดสาขา</t>
  </si>
  <si>
    <t xml:space="preserve">3.4.6 เพื่อเพิ่มประสิทธิภาพการบริหารจัดการทุกขั้นตอนของการจัดทำดัชนี </t>
  </si>
  <si>
    <t>3.5.1 แผนยุทธศาสตร์ด้านทรัพยากรมนุษย์</t>
  </si>
  <si>
    <t>3.5.2 แผนทบทวนโครงสร้างองค์กรและวางแผนอัตรากำลัง</t>
  </si>
  <si>
    <t>3.5.3 แผนพัฒนาบุคลากรและความก้าวหน้าในสายอาชีพ</t>
  </si>
  <si>
    <t>3.5.4 แผนการบริหารผลการปฏิบัติงาน</t>
  </si>
  <si>
    <t>3.5.5 แผนสรรหาและบริหารอัตรากำลัง</t>
  </si>
  <si>
    <t>3.5.6 แผนปรับปรุงผลตอบแทน สวัสดิการ และสภาพแวดล้อมในการทำงาน</t>
  </si>
  <si>
    <t>3.7 แผนการจัดทำคู่มือปฏิบัติงานเชิงรุกด้วยรอยยิ้ม</t>
  </si>
  <si>
    <t>บริหารบุคคล</t>
  </si>
  <si>
    <t>ร้อยละความพึงพอใจในระบบ IT ที่ตอบสนอง</t>
  </si>
  <si>
    <t>ต่อการปฏิบัติงานของผู้ใช้งาน</t>
  </si>
  <si>
    <t>ร้อยละของการตอบสนองนโยบาย</t>
  </si>
  <si>
    <t>กระทรวงมหาดไทย</t>
  </si>
  <si>
    <t>จำนวนตลาดเครือข่ายที่เกิดการ
แลกเปลี่ยนทางธุรกิจ</t>
  </si>
  <si>
    <t xml:space="preserve"> คณะทำงานตลาด</t>
  </si>
  <si>
    <t>กลยุทธ์ด้าน........ผู้มีส่วนเกี่ยวข้อง.............</t>
  </si>
  <si>
    <t>ยุทธศาสตร์ด้าน......การบริหารทรัพยากรและสินทรัพย์ในปัจจุบันให้มีประสิทธิภาพมากที่สุด.......</t>
  </si>
  <si>
    <t>กลยุทธ์ด้าน........การดำเนินงานภายใน.............</t>
  </si>
  <si>
    <t>กลยุทธ์ด้าน.......การเงิน.............</t>
  </si>
  <si>
    <t>กลยุทธ์ด้าน........ผู้มีส่วนเกี่ยวข้อง..............</t>
  </si>
  <si>
    <t>กลยุทธ์ด้าน........การดำเนินงานภายใน............</t>
  </si>
  <si>
    <t>กลยุทธ์ด้าน........การดำเนินงานภายใน........................................</t>
  </si>
  <si>
    <t>กลยุทร์ด้าน........การเรียนรู้และพัฒนา.......</t>
  </si>
  <si>
    <t>กลยุทธ์ด้าน........การเรียนรู้และพัฒนา............</t>
  </si>
  <si>
    <t>ยุทธศาสตร์ด้าน......เพิ่มความสามารถของการแข่งขันอย่างยั่งยืนขององค์กร.......</t>
  </si>
  <si>
    <t>1. การก่อสร้างไม่เป็นไปตามเป้าหมาย</t>
  </si>
  <si>
    <t>2. ปัญหาผู้ค้าไม่ยอมย้ายออกตอนปรับปรุง</t>
  </si>
  <si>
    <t>1. เก็บรายได้ไม่เป็นไปตามเป้าหมาย</t>
  </si>
  <si>
    <t>2. จำนวนผู้เช่าแผงไม่เป็นไปตามเป้าหมาย</t>
  </si>
  <si>
    <t>3. ระบบบริหารสัญญาล่ม</t>
  </si>
  <si>
    <t>4. ระบบบำบัดน้ำเสียไม่สามารถทำงานได้</t>
  </si>
  <si>
    <t>(หมายเหตุ งบจากประชาสัมพันธ์)</t>
  </si>
  <si>
    <t>1. จัดทำคู่มือปฏิบัติงานในการส่งเรื่องเข้าสู่กระบวนการทางกฎหมาย</t>
  </si>
  <si>
    <t>1. เอกสารไม่พร้อมดำเนินคดี</t>
  </si>
  <si>
    <t>2. ไม่สามารถตามจำเลยได้</t>
  </si>
  <si>
    <t>ของกรมอนามัย</t>
  </si>
  <si>
    <t>ไม่ได้รับความร่วมมือจากผู้ค้าในตลาด</t>
  </si>
  <si>
    <t>ตลาดได้รับมาตรฐาน
ของกรมประมง</t>
  </si>
  <si>
    <t>ผ่านตามเกณฑ์มาตรฐานอาหารปลอดภัยของกองสุขาภิบาลอาหาร สำนักอนามัยกทม.</t>
  </si>
  <si>
    <t>3.1.6 แผนพัฒนาระบบการกำกับดูแลกิจการที่ดีขององค์กร (CG)</t>
  </si>
  <si>
    <t>ภาพรวมแผนปฏิบัติการประจำปีงบประมาณ 2561</t>
  </si>
  <si>
    <t>แผนเตรียมความพร้อมรับการเปลี่ยนแปลงการทำธุรกิจจัดส่งอาหารดิบ</t>
  </si>
  <si>
    <t>สิงหาคม 2560 - กันยายน 2561</t>
  </si>
  <si>
    <r>
      <rPr>
        <b/>
        <sz val="16"/>
        <color theme="0"/>
        <rFont val="TH SarabunPSK"/>
        <family val="2"/>
      </rPr>
      <t>,</t>
    </r>
    <r>
      <rPr>
        <b/>
        <sz val="16"/>
        <color theme="1"/>
        <rFont val="TH SarabunPSK"/>
        <family val="2"/>
      </rPr>
      <t>- ร้อยละการรักษาฐานรายได้เดิม</t>
    </r>
  </si>
  <si>
    <t>กฎหมาย</t>
  </si>
  <si>
    <t>ยุทธศาสตร์..........เพิ่มความสามารถของการแข่งขันอย่างยั่งยืนขององค์กร................</t>
  </si>
  <si>
    <t>ปัจจุบันการดำเนินงานตลาดของภาครัฐประสบสภาพขาดทุนและขาดการบริหารจัดการที่ดี</t>
  </si>
  <si>
    <t>1. ขยายความร่วมมือตลาดเครือข่ายขององค์การตลาด</t>
  </si>
  <si>
    <t>2. เพื่อเชื่อโยงประโยชน์ทางธุกิจแก่ตลาดเคลือข่าย</t>
  </si>
  <si>
    <t>ยุทธศาสตร์ด้าน.....เสริมสร้างบทบาทด้าน Promoter และ Co-regulator รวมถึงการเป็นหน่วยงานด้านการตลาดให้กับภาครัฐด้านการพัฒนาและส่งเสริมตลาด....</t>
  </si>
  <si>
    <t>1. ประชุมหน่วยงานภาครัฐ</t>
  </si>
  <si>
    <t>2. วางแผนการปฏิบัติงาน</t>
  </si>
  <si>
    <t>3. MOU ร่วมพัฒนาตลาด</t>
  </si>
  <si>
    <t>4. พัฒนาการบริหารจัดการตลาดเป้าหมายตามแผนปฏิบัติงาน</t>
  </si>
  <si>
    <t>5. เชื่อมโยงทางธุรกิจในตลาดเป้าหมาย</t>
  </si>
  <si>
    <t>6. รายงานผลการปฏิบัติงาน</t>
  </si>
  <si>
    <t>1. ความร่วมมือของตลาดเป้าหมาย</t>
  </si>
  <si>
    <t>2. บุคลากรไม่มีความพร้อม</t>
  </si>
  <si>
    <t>กลยุทธ์ด้าน........ผู้มีส่วนเกี่ยวข้อง.....</t>
  </si>
  <si>
    <t>ทางภาครัฐยังขาดองค์ความรู้ในการบริหารจัดการตลาด ทำให้ประสบสภาพตลาดยังไม่ได้มาตรฐานและประกอบการขาดทุน</t>
  </si>
  <si>
    <t>1. เพื่อสร้างองคืความรู้ด้านตลาดแก่องค์การตลาด</t>
  </si>
  <si>
    <t>2. เพื่อเผยแพร่องค์ความรู้ในการบริหารจัดการตลาดแก่ตลาดเครือข่าย</t>
  </si>
  <si>
    <t>1. ประชุมร่วมเพื่อสร้างแนวทางการบริหารจัดการตลาดตามแนว</t>
  </si>
  <si>
    <t>ทางตลาดพอเพียง 4.0</t>
  </si>
  <si>
    <t>1.2 ด้านบริหารพื้นที่เช่า</t>
  </si>
  <si>
    <t>1.1  ด้านอาหารสถานที่</t>
  </si>
  <si>
    <t>1.3 ด้านบริหารการตลาด</t>
  </si>
  <si>
    <t>2. จัดทำคู่มือการบริหารงานตลาด</t>
  </si>
  <si>
    <t>3. ประกาศเผยแพร่คู่มือ</t>
  </si>
  <si>
    <t>4. วางแผนการปฏิบัติตามคู่มือแก่ตฃาดเครือข่าย</t>
  </si>
  <si>
    <t>5. ปฏิบัติงานตามแผน</t>
  </si>
  <si>
    <t>6. รายงานผลการปฏิบัติการตามแผน</t>
  </si>
  <si>
    <t>ความร่วมมือของตลาดเครือข่าย</t>
  </si>
  <si>
    <t>ไม่ได้รับความร่วมมือจากผู้ประกอบ</t>
  </si>
  <si>
    <t>กลยุทธ์ด้าน......ผู้มีส่วนเกี่ยวข้อง.............</t>
  </si>
  <si>
    <t>2.5แผนพัฒนาผู้ประกอบการภายในตลาดสาขาบางคล้า</t>
  </si>
  <si>
    <t>ของกรุงเทพมหานคร</t>
  </si>
  <si>
    <t>ไม่สามารถบังคับใช้สัญญาได้</t>
  </si>
  <si>
    <t>ไม่ได้รับความร่วมมือจากคู่สัญญา</t>
  </si>
  <si>
    <t>4.ตรวจสอบการทำงานของคู่สัญญาตามแผนงาน</t>
  </si>
  <si>
    <t>3.จัดทำหนังสือแจ้งผู้เช่าถึงแผนงาน</t>
  </si>
  <si>
    <t>2. วางแผนดำเนินงานตามหัวข้อการประเมิน</t>
  </si>
  <si>
    <t>1.รับมอบนโยบายจากคณะทำงานด้านการบริหารสัญญา</t>
  </si>
  <si>
    <t>3.ไม่สามารถแก้ปัญหาได้ตามคำแนะนำของบอร์ด</t>
  </si>
  <si>
    <t>2.หัวหน้างานไม่สามารถถ่ายทอดงานสู่ผู้ปฏิบติ</t>
  </si>
  <si>
    <t>1.พนักงานขาดความรู้ความเข้าใจในแผนยุทธศาสตร์</t>
  </si>
  <si>
    <t>6. นำส่งงบประมาณงบลงทุนให้ สคร. อนุมัติ งบดำเนินการและงบลงทุน</t>
  </si>
  <si>
    <t>ร้อยละความสำเร็จของแผนงานตามบันทึกข้อตกลง</t>
  </si>
  <si>
    <t>สามารถเผยแพร่รายงานประจำปี</t>
  </si>
  <si>
    <t>1.เพื่อเผยแพร่ข้อมูลข่าวสารองค์กรตามกฎหมาย</t>
  </si>
  <si>
    <t>-คอมพิวเตอร์สำรองหมด</t>
  </si>
  <si>
    <t>-EGA ไม่อนุมัติ</t>
  </si>
  <si>
    <t>-ระบบสั้น</t>
  </si>
  <si>
    <t>ข่ายด้าน Cloud ตามแผนแม่บท</t>
  </si>
  <si>
    <t>สามารถลดต้นทุนการซื้อเครื่องแม่</t>
  </si>
  <si>
    <t>1. เพื่อลดต้นทุนในการซื้อเครื่องแม่ข่ายตามแผนแม่บท</t>
  </si>
  <si>
    <t>3.4.4 การนำเทคโนโลยี Cloud ของ EGA มาใช้ในองค์การตลาด</t>
  </si>
  <si>
    <t>-ความถูกต้องของข้อมูล</t>
  </si>
  <si>
    <t>-ความร่วมมือของผู้ส่งข้อมูล</t>
  </si>
  <si>
    <t>ในการทำงาน</t>
  </si>
  <si>
    <t>-BCP ไม่สามารถแก้ไขปัญหาที่เกิดขึ้นได้</t>
  </si>
  <si>
    <t>2.เพื่อให้การปฏิบัติงานเชิงรุกมากขึ้น</t>
  </si>
  <si>
    <t>1.เพื่อให้หน่วยงานมีคู่มือปฏิบัติงาน</t>
  </si>
  <si>
    <t>เพื่อเพิ่มประสิทธิภาพในการทำงานเชิงรุกระหว่างแผนกภายในองค์กร</t>
  </si>
  <si>
    <t>สรุปผลและรายงานผลการปฏิบัติงาน</t>
  </si>
  <si>
    <t>ประเมินผลความพึงพอใจของผู้ใช้งานระบบ</t>
  </si>
  <si>
    <t>ปรับแก้ระบบให้ตรงตามความต้องการ</t>
  </si>
  <si>
    <t>ทดสอบและใช้ระบบงาน</t>
  </si>
  <si>
    <t>พัฒนาระบบตามแผนปฏิบัติการ</t>
  </si>
  <si>
    <t>แผนสารสนเทศ</t>
  </si>
  <si>
    <t>กำหนด flowchart  การทำงานของระบบต่างๆ</t>
  </si>
  <si>
    <t>6การบริหารทรัพยากรบุคคล</t>
  </si>
  <si>
    <t>5 การบริหารจัดการสารสนเทศ</t>
  </si>
  <si>
    <t>คณะบูรณาการบริหารจัดการองค์การ</t>
  </si>
  <si>
    <t>4 การตรวจสอบภายใน</t>
  </si>
  <si>
    <t>3 การควบคุมภายใน</t>
  </si>
  <si>
    <t>2 การบริหารความเสี่ยง</t>
  </si>
  <si>
    <t>1 บทบาทของคณะกรรมการของรัฐวิสาหกิจ</t>
  </si>
  <si>
    <t xml:space="preserve">วางแผนการพัฒนาระบบที่ครอบคลุม 6 ด้านที่ </t>
  </si>
  <si>
    <t>รับมอบนโยบายจากคณะทำงานบูรณาการ การบริหารจัดการองค์กร</t>
  </si>
  <si>
    <t>เพื่อพัฒนาระบบ สารสนเทศขององค์กรให้เกิดความทันสมัย และทำให้ระบบเกิดการเชื่อมโยงของงานภายในองค์กร</t>
  </si>
  <si>
    <t>-ไม่มีสินค้าส่งตามช่องทางที่กำหนด</t>
  </si>
  <si>
    <t>-ราคาผันผวน</t>
  </si>
  <si>
    <t>-ผลผลิตทางการเกษตรไม่เป็นไปตามคาดการณ์</t>
  </si>
  <si>
    <t>ยุทธศาสตร์ด้าน......เสริมสร้างบทบาทด้าน promotor และ co-regulator รวมถึงการเป็นหน่วยงานด้านการตลาดให้กับภาครัฐด้านการพัฒนาและส่งเสริมตลาด..............</t>
  </si>
  <si>
    <t>-ความร่วมมือของตลาดสาขา</t>
  </si>
  <si>
    <t xml:space="preserve">9.รายงานผลการปฏิบัติงาน </t>
  </si>
  <si>
    <t>8.ประเมินผลตลาดมาตรฐานด้านสุขาภิบาลอาหาร</t>
  </si>
  <si>
    <t>7.สรุปทบทวนและแก้ไขการปฏิบัติงาน</t>
  </si>
  <si>
    <t>6.สุ่มตรวจสารป่นเปื่อนในอาหาร</t>
  </si>
  <si>
    <t>5.ปฏิบัติตามแผนงาน</t>
  </si>
  <si>
    <t>4.วางแผนอบรมให้ความรู้</t>
  </si>
  <si>
    <t>3.คัดเลือกตลาดเครือข่าย</t>
  </si>
  <si>
    <t>2.ประชุมร่วมกับตลาดเครือข่าย</t>
  </si>
  <si>
    <t>1รับมอบนโยบายจากผู้บริหาร</t>
  </si>
  <si>
    <t>ตลาดในการดูแลขององค์กรส่วนใหญ่ยังไม่ผ่านมาตรฐานสุขาภิบาลอาหาร</t>
  </si>
  <si>
    <t>ยุทธศาสตร์ด้าน..............เสริมสร้างบทบาทด้าน promotor และ co-regulator รวมถึงการเป็นหน่วยงานด้านการตลาดให้กับภาครัฐด้านการพัฒนาและส่งเสริมตลาด....................</t>
  </si>
  <si>
    <t>19</t>
  </si>
  <si>
    <t>แผนจัดทำแผนปฎิบัติการองค์การตลาดประจำปี 2562 และทบทวนแผนวิสาหกิจปี 2561</t>
  </si>
  <si>
    <t>แผนดูแลและติดตามผลการดำเนินงาน</t>
  </si>
  <si>
    <t>แผนเผยแพร่รายงานประจำปี</t>
  </si>
  <si>
    <t>แผนกิจกรรมด้านความรับผิดชอบต่อสังคม (CSR)</t>
  </si>
  <si>
    <t>แผนพัฒนาระบบการกำกับดูแลกิจการที่ดีขององค์กร (CG)</t>
  </si>
  <si>
    <t>การทบทวนแผนปฏิบัติการดิจิทัล องค์การตลาด กระทรวงมหาดไทย ประจำปี 2560 - 2562 ประจำปี 2561</t>
  </si>
  <si>
    <t>การประเมินผลระบบเทคโนโลยีสารสนเทศขององค์กร ประจำปี 2561</t>
  </si>
  <si>
    <t>พัฒนาระบบ EIS ให้แสดงรายงานผลการเช่าตลาดสาขา</t>
  </si>
  <si>
    <t>แผนสรรหาและบริหารอัตรากำลัง</t>
  </si>
  <si>
    <t>รวมงบ</t>
  </si>
  <si>
    <t>หมายเหตุ งบดำเนินการทั้งหมดผ่านการอนุมัติจากคณะกรรมการองค์การตลาดเป็นที่เรียบร้อยแล้ว</t>
  </si>
  <si>
    <t>1.เพื่อช่วยกระจายสินค้าและผลิตภัณฑ์ชุมชน</t>
  </si>
  <si>
    <t>ยุทธศาสตร์..........เสริมสร้างบทบาทด้าน Promoter และ Co-regulator รวมถึงการเป็นหน่วยงานด้านการตลาดให้กับภาครัฐด้านการพัฒนาและส่งเสริมตลาด................</t>
  </si>
  <si>
    <t>3.8 แผนการนำระบบ IT มาพัฒนาองค์กร</t>
  </si>
  <si>
    <t>4.แผนเตรียมความพร้อมรับการเปลี่ยนแปลงการทำธุรกิจจัดส่งอาหารดิบ</t>
  </si>
  <si>
    <t>1.8 แผนการเร่งรัดการดำเนินคดี</t>
  </si>
  <si>
    <t>ร้อยละความสามารถที่ทำให้กลับมาปฏิบัติงานได้ภายใน 24 ชัวโม
ง(กรณีอุปกรณฺคอมพิวเตอร์เสียหาย)</t>
  </si>
  <si>
    <t>1. เพื่อจัดทำแผนปฎิบัติการองค์การตลาดประจำปี 2562 ให้แล้วเสร็จตามข้อกำหนด</t>
  </si>
  <si>
    <t>1. เผยแพร่แผนวิสาหกิจปี 2561 - 2565 และตัวชี้วัด</t>
  </si>
  <si>
    <t xml:space="preserve">    - เอกสารประกอบการประชุม</t>
  </si>
  <si>
    <t xml:space="preserve">    - รายงานการประชุม</t>
  </si>
  <si>
    <t xml:space="preserve">     - แผนแพร่ผ่าน Intranet </t>
  </si>
  <si>
    <t xml:space="preserve">     - แผน 1 เล่มและบันทึก 1 ฉบับส่งผู้อำนวยการ</t>
  </si>
  <si>
    <t xml:space="preserve">     - วาระและรายงานการประชุม</t>
  </si>
  <si>
    <t xml:space="preserve">    - หนังสือส่งให้ สคร.</t>
  </si>
  <si>
    <t xml:space="preserve">     - ผู้อำนวนการ</t>
  </si>
  <si>
    <t xml:space="preserve">     - คณะอนุกรรมการ</t>
  </si>
  <si>
    <t xml:space="preserve">     - คณะกรรมการ</t>
  </si>
  <si>
    <t>3.1.3 แผนติดตามและประเมินผลการดำเนินงาน</t>
  </si>
  <si>
    <t xml:space="preserve">     - ประชุมติดตามงาน 1 ครั้งต่อเดือน </t>
  </si>
  <si>
    <t>3. สรุปผลการติดตามการดำเนินงานตามบันทึกข้อตกลงฯประจำปี 2561</t>
  </si>
  <si>
    <t>รายงานผู้อำนวยการและคณะกรรมการองค์การตลาด</t>
  </si>
  <si>
    <t>ประชุมกำหนดปัจจัยเสี่ยง</t>
  </si>
  <si>
    <t>ประกาศปัจจัยเสี่ยง</t>
  </si>
  <si>
    <t>ประชุมเชิงปฎิบัติการแจ้งปัจจัยเสี่ยง</t>
  </si>
  <si>
    <t>ทบทวนคู่มือปฏิบัติการและประกาศคู่มือ</t>
  </si>
  <si>
    <t>ติดตามความเสี่ยง</t>
  </si>
  <si>
    <t>สรุปผลการบริหารความเสี่ยง</t>
  </si>
  <si>
    <t>การจัดอบรมสัมนา หัวข้อบริหารความเสี่ยง</t>
  </si>
  <si>
    <t>ทบทวนปัจจัยเสี่ยงและประกาศ</t>
  </si>
  <si>
    <t>สรุปรายงานประจำปี</t>
  </si>
  <si>
    <t>กิจกรรมทดสอบองค์ความรู้การบริหารความเสี่ยวต่อพนักงานทุกระดับ</t>
  </si>
  <si>
    <t>1. ประชุมคณะอนุความเสี่ยงปรับปรุงประสิทธิภาพกระบวนงานภายใน</t>
  </si>
  <si>
    <t>2. ปรับปรุงและทบทวนคู่มือกระบวนการภายใน ประจำปี 2561</t>
  </si>
  <si>
    <t>สร้างสภาพแวดล้อมของการควบคุม</t>
  </si>
  <si>
    <t xml:space="preserve">      - คู่มือกระบวนการภายในรายงานผู้อำนวยการ</t>
  </si>
  <si>
    <t xml:space="preserve"> - ติดตามและควบคุมเอกสารรับจ่ายด้านการเงินประจำเดือน</t>
  </si>
  <si>
    <t xml:space="preserve"> - สรุปผลการดำเนินงานรายไตรมาส (ของทุกหน่วยงาน)</t>
  </si>
  <si>
    <t xml:space="preserve">    - สรุปรายงานผลการควบคุมภายในทุกหน่วยงานรายไตรมาส</t>
  </si>
  <si>
    <t xml:space="preserve"> - ประชาสัมพันธ์คู่มือการควบคุมภายใน Intranet</t>
  </si>
  <si>
    <t xml:space="preserve"> - เผยแพร่การดำเนินงานใน Intranet เช่น การอบรมสัมมนา</t>
  </si>
  <si>
    <t xml:space="preserve"> - ปอ.3 </t>
  </si>
  <si>
    <t xml:space="preserve"> - ปย.2 ปี 2560    ต.ค. - พ.ค. 2560</t>
  </si>
  <si>
    <t xml:space="preserve"> - ปอ.1 ปี 2560    ต.ค. - พ.ค. 2560</t>
  </si>
  <si>
    <t xml:space="preserve"> - ปอ.2 ปี 2560    ต.ค. - พ.ค. 2560</t>
  </si>
  <si>
    <t xml:space="preserve"> - แบบสอบถาม 5 ด้าน (ปอ 2-1)   ต.ค. - พ.ค. 2560</t>
  </si>
  <si>
    <t>ร้อยละความก้าวหน้า
ของงาน</t>
  </si>
  <si>
    <t xml:space="preserve">    1.1 ทบทวนโยบาย </t>
  </si>
  <si>
    <t xml:space="preserve">    1.2 กลยุทธ์ เป้าหมาย </t>
  </si>
  <si>
    <t xml:space="preserve">    1.3 แผนการดำเนินงาน</t>
  </si>
  <si>
    <t>1. จัดทำการทบทวนคู่มือเกี่ยวกับการกำกับดูแลกิจการที่ดีขององค์กร</t>
  </si>
  <si>
    <t xml:space="preserve">   2.1 เผยแพร่คู่มือการกำกับดูแลกิจการที่ดี(CG) (บุคคล)</t>
  </si>
  <si>
    <t>4. รายงานความขัดแย้งทางผลประโยชน์ต่อผู้บังคับบัญชาตามลำดับชั้นทราบ</t>
  </si>
  <si>
    <t>3. การติดตามการปฏิบัติตามคู่มือ (2.1) (2.1) (2.5)</t>
  </si>
  <si>
    <t xml:space="preserve">   3.4 รายงานการติดตามไตรมาส 4 </t>
  </si>
  <si>
    <t xml:space="preserve">   3.1 รายงานการติดตามไตรมาส 1 และสรุปรวมทั้งปี</t>
  </si>
  <si>
    <t>การดำเนินงานไม่เป็นไปตามแผน</t>
  </si>
  <si>
    <t xml:space="preserve">   24 เผยแพร่คู่มือประมวลจริยธรรม  (บุคคล)</t>
  </si>
  <si>
    <t xml:space="preserve">   2.5 จัดสัมมนาอบรมให้กับพนักงานและผู้บริหารทุกคน</t>
  </si>
  <si>
    <t xml:space="preserve">    - คำสั่งแต่งตั้งคณะทำงาน</t>
  </si>
  <si>
    <t xml:space="preserve">   - ระเบียบวาระการประชุม</t>
  </si>
  <si>
    <t>2. ประชุมจัดทำแผนด้านทรัพยากรมนุษย์</t>
  </si>
  <si>
    <t xml:space="preserve">   - จัดทำแผนยุทธศาสตร์ด้านทรัพยากรมนุษย์</t>
  </si>
  <si>
    <t xml:space="preserve">   - ผู้อำนวยการ องค์การตลาด</t>
  </si>
  <si>
    <t xml:space="preserve">   - อนุกรรมการพัฒนาองค์กรฯ</t>
  </si>
  <si>
    <t>5. ประเมินผลและสรุปผลการดำเนินงานต่อผู้อำนวยการ</t>
  </si>
  <si>
    <t>6. ทบทวนแผนยุทธศาสตร์ด้านทรัพยากรมนุษย์ขององค์การตลาด</t>
  </si>
  <si>
    <t xml:space="preserve">    - แผนฉบับทบทวน</t>
  </si>
  <si>
    <t>ร้อยละความรู้ความเข้าใจในแผนยุทธศาสตร์</t>
  </si>
  <si>
    <t>ด้านทรัพยากรมนุษย์ขององค์การตลาด</t>
  </si>
  <si>
    <t xml:space="preserve"> - แผนยุทธศาสตร์ม่ผ่านความเห็นชอบ</t>
  </si>
  <si>
    <t>2. ประชุมหารือเพื่อดำเนินการทบทวนโครงสร้างองค์กร</t>
  </si>
  <si>
    <t xml:space="preserve"> - คำสั่งแต่งตั้งพนักงาน</t>
  </si>
  <si>
    <t>โครงสร้างไม่ได้รับการอนุมัติ</t>
  </si>
  <si>
    <t>4.จัดทำแผนการฝึกอบรมระยะสั้นและระยะยาวของบุคลากรของแต่ละแผนกให้มีความเหมาะสม</t>
  </si>
  <si>
    <t xml:space="preserve">  - แบบสำรวจหัวหน้างาน</t>
  </si>
  <si>
    <t xml:space="preserve">  - แบบสำรวจพนักงาน</t>
  </si>
  <si>
    <t xml:space="preserve">  - ระเบียบวาระและรายงานการประชุม</t>
  </si>
  <si>
    <t>2. รายงานตัวชีวัติให้ผู้บริหารเห็นชอบและพนักงานรับทราบ</t>
  </si>
  <si>
    <t>4. รวบรวมและสรุปผลการประเมิน KPI จากพนักงาน</t>
  </si>
  <si>
    <t>5. สรุปผลการประเมินและวิเคราะห์ต่อผู้อำนวยการ</t>
  </si>
  <si>
    <t xml:space="preserve">   - ระเบียบวาระและรายงานการประชุม</t>
  </si>
  <si>
    <t>2. พัฒนาทบทวนระบบ</t>
  </si>
  <si>
    <t xml:space="preserve"> - รายงานผลตอบแทนความก้าวหน้าในสายอาชีพ </t>
  </si>
  <si>
    <t xml:space="preserve"> - รายงานสภาพแวดล้อมในการทำงาน รักษาอัตราคงอยู่ของบุคลากร/สำรวจอัตรากำลัง</t>
  </si>
  <si>
    <t xml:space="preserve"> -รายงานด้านผลิตภาพ อัตราส่วนเกินระหว่างผลผลิตหลักองค์กรและอัตรากำลัง</t>
  </si>
  <si>
    <t xml:space="preserve"> - รายงานความสามารถในการตอบสนองต่ออัตรากำลังส่วนขาด</t>
  </si>
  <si>
    <t xml:space="preserve"> - รายงานแนวทางในการบริหารจัดการอัตรากำลังส่วนเกินในแต่ละหน่วยงานที่เหมาะสม</t>
  </si>
  <si>
    <t xml:space="preserve"> - รายงานอัตราส่วนผลผลิตประสิทธิภาพที่เกี่ยวข้องกับการดำเนินงานหลักขององค์กร</t>
  </si>
  <si>
    <t>เพื่อให้อัตรากำลังคนสอดคล้องกับโครงสร้างองค์กรเป็นไปด้วยความเรียบร้อยและสนับสนุนกับนโยบายและโครงสร้างใหม่ที่จะเกิดขึ้น</t>
  </si>
  <si>
    <t>ผู้บริหาร</t>
  </si>
  <si>
    <t>ร้อยละของการลดอัตรากำลังคน</t>
  </si>
  <si>
    <t>กับบริมาณงานขององค์กร</t>
  </si>
  <si>
    <t xml:space="preserve">   - ค่าจ้างและผลตอบแทน ,สวัสดิการ ,ความปลอดภัยและสภาพแวดล้อมในการทำงาน</t>
  </si>
  <si>
    <t>4. รายงานแผนการดำเนินการต่อผู้อำนวยการ</t>
  </si>
  <si>
    <t xml:space="preserve">   - ผู้อำนวยการ</t>
  </si>
  <si>
    <t xml:space="preserve">   - อนุกรรมการกฎหมายและกิจการสัมพันธ์</t>
  </si>
  <si>
    <t>7ประเมินทัศนคติพนักงาน</t>
  </si>
  <si>
    <t>8. สรุปผลการดำเนินงานตามแผนการดำเนินงานต่อผู้อำนวยการ</t>
  </si>
  <si>
    <t xml:space="preserve">   - รายงานการประชุม</t>
  </si>
  <si>
    <t>1. ประชุมหัวหน้าแผนกเพื่อหาแนวทางการปฏิบัติงาน</t>
  </si>
  <si>
    <t>4. ประเมินผลการปฏิบัติงานเชิงรุกตามคู่มือปฏิบัติงานเชิงรุกด้วยรอยยิ้ม</t>
  </si>
  <si>
    <t>5. ประกาศแผนกที่จัดทำคู่มือปฏิบัติงานเชิงรุกด้วยรอยยิ้มดีเด่นและมอบรางวัล</t>
  </si>
  <si>
    <t>ไม่น้อยกว่าร้อยละ 70</t>
  </si>
  <si>
    <t xml:space="preserve">เป็นภาพรวมขององค์กร เพื่อเผยแพร่ผลการดำเนินงานในรอบปีงบประมาณขององค์กร </t>
  </si>
  <si>
    <t>1. ทำเพื่อ เพื่อให้ทราบบทบาทและหน้าที่ขององค์การตลาด หลังจาก สตง.รับรองงบ</t>
  </si>
  <si>
    <t>2. เพื่อรายงานผลการดำเนินงาน ทั้งภายในและภายนอก</t>
  </si>
  <si>
    <t>3. การดำเนินงานตามนโยบายของหน่วยงาน</t>
  </si>
  <si>
    <t>1.แต่งตั้งคณะทำงานจัดทำรายงานประจำปี</t>
  </si>
  <si>
    <t xml:space="preserve">  - คำสั่งแต่งตั้ง</t>
  </si>
  <si>
    <t>2.ประชุมคณะทำงานและผู่ที่เกี่ยวข้องในการจัดทำรายงาน</t>
  </si>
  <si>
    <t>3. กำหนดระยะเวลาในการจัดทำข้อมูลของส่วนงานที่เกี่ยวข้อง</t>
  </si>
  <si>
    <t>4. สรุปติดตามและรวบรวมข้อมูลของส่วนงานที่เกี่ยวข้อง</t>
  </si>
  <si>
    <t>5. จัดทำร่างรายงานประจำปีเสนอผู้อำนวยการ</t>
  </si>
  <si>
    <t>6. เสนออนุมัติจัดจ้างพิมเล่มรายงานประจำปี</t>
  </si>
  <si>
    <t>7. เผยแพร่ทางเว็ปไซต์และรายงานราชการ</t>
  </si>
  <si>
    <t>ผู้ที่เกี่ยวข้องไม่สามารถส่งข้อมูลได้ตามกำหมด</t>
  </si>
  <si>
    <t xml:space="preserve">             3.1.1 โครงการตลาดสาขาตลิ่งชัน</t>
  </si>
  <si>
    <t xml:space="preserve">             3.1.2 โครงการตลาดสาขาหนองม่วง</t>
  </si>
  <si>
    <t xml:space="preserve">             3.1.3 โครงการตลาดสาขาลำพูน</t>
  </si>
  <si>
    <t xml:space="preserve">             3.1.4 โครงการตลาดสาขาบางคล้า</t>
  </si>
  <si>
    <t xml:space="preserve">             3.2.1 โครงการตลาดสาขาปากคลองตลาด</t>
  </si>
  <si>
    <t>เพื่อรักษาฐานเดิมรายได้องค์การตลาดเมื่อรูปแบบการปฏิบัติงานเปลี่ยนแปลงไป รวมทั้งศึกษาและหาแนวทางสำหรับรองรับการเปลี่ยนแปลงการจัดส่งอาหารดิบ</t>
  </si>
  <si>
    <t xml:space="preserve">1.องค์การตลาดสามารถแข่งขันในเสนอราคาในระบบต่างๆที่กำลังจะเกิดขึ้น </t>
  </si>
  <si>
    <t>2. ดำเนินการตรวจสอบคุณภาพการจัดส่งอาหารดิบ</t>
  </si>
  <si>
    <t>ไม่น้อยกว่าร้อยละ 10</t>
  </si>
  <si>
    <t>3. รายงานผลการปฏิบัติงานไปยังผู้อำนวยการ</t>
  </si>
  <si>
    <t>2. สามารถรักษาฐานลูกค้าได้</t>
  </si>
  <si>
    <t>รายได้ไม่เป็นไปตามเป้าหมายเนื่องจากการเปลี่ยนระบบการ</t>
  </si>
  <si>
    <t>ประมูลใหม่ จึงทำให้รายได้ไม่เป็นไปตามเป้าหมาย</t>
  </si>
  <si>
    <r>
      <rPr>
        <b/>
        <sz val="16"/>
        <color theme="0"/>
        <rFont val="TH SarabunPSK"/>
        <family val="2"/>
      </rPr>
      <t>,</t>
    </r>
    <r>
      <rPr>
        <b/>
        <sz val="16"/>
        <color theme="1"/>
        <rFont val="TH SarabunPSK"/>
        <family val="2"/>
      </rPr>
      <t>- ร้อยละความพึงพอใจของ</t>
    </r>
  </si>
  <si>
    <t>เรือนจำและทัณฑสถาน</t>
  </si>
  <si>
    <t>ของผู้ใช้บริการ</t>
  </si>
  <si>
    <t>สนับสนุนงานในด้านการดำเนินการประขุมให้เป็นไปตามวาระการประชุม และเป็นไปตามตัวชี้วัดบทบาทของคณะกรรมการรัฐวิสาหกิจ องค์การตลาด และตอบสนองต่อนโยบายของคณะกรรมการองค์การตลาด</t>
  </si>
  <si>
    <t>1.เพื่อให้การจัดประชุมคณะกรรมการองค์การตลาดเป็นไปด้วยความเรียบร้อย</t>
  </si>
  <si>
    <t>2.เพื่อตอบสนองต่อนโยบายของของคณะกรรมการองค์การตลาด</t>
  </si>
  <si>
    <t>- ตารางแผนกำหนดการประชุมผ่านความเห็นชอบจากคณะกรรมการองค์การตลาด</t>
  </si>
  <si>
    <t xml:space="preserve">   1.2 จัดทำระเบียบวาระการประชุม </t>
  </si>
  <si>
    <t xml:space="preserve">         - เลขาคณะกรรมการ กำหนดวาระการประชุม(หน้าระเบียบวาระ)</t>
  </si>
  <si>
    <t xml:space="preserve">         - รวบรวมเอกสาร/จัดทำเอกสารการประชุม  (หน้าระเบียบวาระ)</t>
  </si>
  <si>
    <t xml:space="preserve">   1.3 เชิญประชุมคณะกรรมการองค์การตลาด</t>
  </si>
  <si>
    <t xml:space="preserve">   1.4 จัดส่งวาระการประชุมล่วงหน้า 7 วัน ก่อนการประชุม </t>
  </si>
  <si>
    <t xml:space="preserve">   1.5 ดำเนินการจัดประชุม คณะกรรมการองค์การตลาด</t>
  </si>
  <si>
    <t xml:space="preserve">   2.1 จัดทำแบบสอบถามเพื่อประเมินตนเองของคณะกรรมการ (แบบประเมิน)</t>
  </si>
  <si>
    <t xml:space="preserve">   2.2 คณะกรรมการทบทวนแบบประเมิน</t>
  </si>
  <si>
    <t xml:space="preserve">   2.4 แจ้งผลการประเมินให้คณะกรรมการพิจารณาพร้อมแสดงความคิดเห็น</t>
  </si>
  <si>
    <t>3.1.1 แผนการจัดประชุมคณะกรรมการองค์การตลาดและพัฒนาตนเองของคณะกรรมการองค์การตลาด</t>
  </si>
  <si>
    <t>2. การพัฒนาตนเองของคณะกรรมการองค์การตลาด</t>
  </si>
  <si>
    <t xml:space="preserve">         -ผ่านความเห็นชอบคณะกรรมการองค์การตลาด</t>
  </si>
  <si>
    <t xml:space="preserve">        - หนังสือเชิญประชุม</t>
  </si>
  <si>
    <t xml:space="preserve">        -ใบเซ็นรับเล่มวาระการประชุม</t>
  </si>
  <si>
    <t xml:space="preserve">   2.3 คณะกรรมการประเมินตนเอง (บุคคล) และรายคณะ  </t>
  </si>
  <si>
    <t xml:space="preserve">เพื่อเพิ่มประสิทธิภาพของระบบการนำเสนอข้อมูลสนับสนุนการตัดสินใจผู้บริหาร (EIS) </t>
  </si>
  <si>
    <t>4.สรุปผลการทดสอบเสนอผู้อำนวยการ</t>
  </si>
  <si>
    <t>1.ขออนุมัติพัฒนาระบบการนำเสนอข้อมูลสนับสนุนการตัดสินใจผู้บริหาร EIS</t>
  </si>
  <si>
    <t>1. เพื่อเพิ่มประสิทธิภาพระบบการนำเสนอข้อมูลสนับสนุนการตัดสินใจผู้บริหาร (EIS)</t>
  </si>
  <si>
    <t>2.พัฒนาระบบการนำเสนอข้อมูลสนับสนุนการตัดสินใจผู้บริหาร EIS</t>
  </si>
  <si>
    <t>3.ทดสอบระบบการนำเสนอข้อมูลสนับสนุนการตัดสินใจผู้บริหาร EIS</t>
  </si>
  <si>
    <t>1. ขออนุมัติจัดทำแบบประเมินผลระบบเทคโนโลยีสารสนเทศ</t>
  </si>
  <si>
    <t xml:space="preserve">จัดตั้งคณะทำงานการบริหารความต่อเนื่องทางธุรกิจขององค์การตลาด </t>
  </si>
  <si>
    <t xml:space="preserve">           -คำสั่งแต่งตั้งคณะทำงาน</t>
  </si>
  <si>
    <t>กำหนดนโยบายจากคณะทำงาน (call tree)</t>
  </si>
  <si>
    <t>วิเคราะห์สถานการณ์ฉุกเฉินที่ส่งผลกระทบต่อองค์กรที่ไม่ได้เกิดจากเหตุการณ์ปกติ</t>
  </si>
  <si>
    <t>-สรุปผลการวิเคราะห์</t>
  </si>
  <si>
    <t>- บุคลากร</t>
  </si>
  <si>
    <t>3.6 แผนการบริหารความต่อเนื่องทางธุรกิจขององค์การตลาด(BCM)</t>
  </si>
  <si>
    <t>- ทดสอบวิกฤตตามแผน BCM</t>
  </si>
  <si>
    <t>-เมื่อเกิดวิกฤตสามารถปฏิบัติได้ตามแผน BCM</t>
  </si>
  <si>
    <t>อย่างน้อยปีละ 1 ครั้ง</t>
  </si>
  <si>
    <t>ตลาดมาตรฐาน</t>
  </si>
  <si>
    <t>ไม่น้อยกว่า 1 ตลาด</t>
  </si>
  <si>
    <t>เพื่อให้มีการบริหารจัดการหนี้สินเกิดขึ้นทำให้จำนวนหนี้สินขององค์การตลาดลดลง</t>
  </si>
  <si>
    <t>9. จัดทำแบบประเมินเกี่ยวกับความรู้ความเข้าใจ</t>
  </si>
  <si>
    <t>ร้อยละความสำเร็จของแผนงาน
ตามบันทึกข้อตกลง</t>
  </si>
  <si>
    <t>1. เพิ่มช่องทางในการกระจายสินค้าชุมชน
2. ช่วยในการเพิ่มรายได้ให้กับองค์การตลาดและชุมชน
3. ช่วยประชาสัมพันธ์ให้องค์การตลาดเป็นที่รู้จักมากยิ่งชึ้น</t>
  </si>
  <si>
    <t xml:space="preserve"> ประชุมวางแผนการตลาด เช่น เพิ่มยอดขายสินค้า , เพิ่มช่องทางการตลาด ฯลฯ</t>
  </si>
  <si>
    <t>สรุปรายงานยอดขาย</t>
  </si>
  <si>
    <t>เสนอแนวทางการเพิ่มยอดขายในปีถัดไป</t>
  </si>
  <si>
    <t>องค์การตลาด เป็นองค์กรในสังกัดของกระทรวงมหาดไทย ที่มีหน้าที่ในการช่วยเหลือประชาชนทุกภาคส่วน และจากการที่องค์การตลาดได้ร่วมมือกับกรมการพัฒนาชุมชนในการช่วยเหลือเกษตรกร ประชาชนทั่วไป และผู้ประกอบการสินค้าโอทอป องค์การตลาดจึงมีแผนการ แผนโครงการสร้างความร่วมมือกับกรมการพัฒนาชุมชนในการนำสินค้าโอทอปเข้าไปจำหน่ายในโมเดิร์นเทรด</t>
  </si>
  <si>
    <t>1.1 ประชุมการจัดทำแผนการจัดซื้อจัดจ้าง</t>
  </si>
  <si>
    <t xml:space="preserve">      - ระเบียบวาระและรายงานการประชุม</t>
  </si>
  <si>
    <t>1.2 ปฏิบัติตามแบบจัดซื้อจัดจ้าง</t>
  </si>
  <si>
    <t xml:space="preserve">      - แต่งตั้งคณะกรรมการกำหนดขอบเขตงานจ้างที่ปรึกษา</t>
  </si>
  <si>
    <t xml:space="preserve">      - คณะกรรมการกำหนดราคากลาง</t>
  </si>
  <si>
    <t xml:space="preserve">      - คณะกรรมการตรวจรับ</t>
  </si>
  <si>
    <t>1.3  เสนอรายงานให้ผู้อำนวยการ</t>
  </si>
  <si>
    <t xml:space="preserve">      - คณะกรรมการดำเนินการจ้างโดยวิธี E-Bidding</t>
  </si>
  <si>
    <t>องค์การตลาด เป็นองค์กรในสังกัดของกระทรวงมหาดไทย ที่มีหน้าที่ในการช่วยเหลือประชาชนทุกภาคส่วน เพื่อช่วยกระจายสินค้าและ</t>
  </si>
  <si>
    <t>ผลิตภัณฑ์ชุมชน เพื่อเพิ่มรายได้ให้แก่ชุมชนและองค์การตลาด</t>
  </si>
  <si>
    <t>-รายงานการประชุม</t>
  </si>
  <si>
    <t>รายงานผลการตามแผนการตลาดเพื่อกระตุ้นยอดขายประจำเดือน</t>
  </si>
  <si>
    <t>สรุปการนำเสนอสินค้าไปยังช่องทางการขายใหม่</t>
  </si>
  <si>
    <t>2.เพื่อเพิ่มรายได้องค์การตลาดและประชาสัมพันองค์การตลาดให้เป็นที่รู้จัก</t>
  </si>
  <si>
    <t>4 รายงานผลตามไตรมาส</t>
  </si>
  <si>
    <t xml:space="preserve"> สำเร็จของงาน</t>
  </si>
  <si>
    <t>5.3แผนการกระจายผลผลิตทางการเกษตร</t>
  </si>
  <si>
    <t>2 เขียนโครงการ</t>
  </si>
  <si>
    <t>5.แนวทางการทำงานในปีต่อไป</t>
  </si>
  <si>
    <t>1.ประชุมวางแผนการปฏิบัติงานตามปฏิทินฤดูกาล</t>
  </si>
  <si>
    <t>องค์การตลาด เป็นองค์กรในสังกัดของกระทรวงมหาดไทย ที่มีหน้าที่ในการช่วยเหลือประชาชนทุกภาคส่วน และจากการที่กระทรวงมหาดไทยได้</t>
  </si>
  <si>
    <t>การเชื่อมโยงนโยบายจากทางกระทรวงมหาดไทย มาดำเนินการให้ประสบผลสำเร็จ</t>
  </si>
  <si>
    <t>มีนโยบายในด้านต่างๆ มากมายในการช่วยเหลือเกษตรกร และประชาชนทั่วไป องค์การตลาด กระทรวงมหาดไทยจึงทำหน้าที่ใน</t>
  </si>
  <si>
    <t>3. เพื่อสร้างภาพลักษณที่ดีให้แก่องค์การตลาดและเพิ่มช่องทางในการหารายได้</t>
  </si>
  <si>
    <t>จำนวนเครือข่าย</t>
  </si>
  <si>
    <t>3 ตลาด</t>
  </si>
  <si>
    <t>วางแผนการส่งเสริมตลาดตามนโยบายในตลาดสาขาต่างๆ</t>
  </si>
  <si>
    <t>สรุปผลการปฏิบัติงานรายไตรมาส ปัญหาและ</t>
  </si>
  <si>
    <t>แนวทางการแก้ไข</t>
  </si>
  <si>
    <t>F1: สร้างประโยชน์สูงสุดจากสินทรัพย์</t>
  </si>
  <si>
    <t>F2: บริหารต้นทุนและค่าใช้จ่าย</t>
  </si>
  <si>
    <t>C1: สร้างตลาดเอกลักษณ์</t>
  </si>
  <si>
    <t>C2: ส่งเสริมการค้าให้กับชุมชนท้องถิ่น</t>
  </si>
  <si>
    <t>C3: เสริมสร้างความรู้ชุมชน</t>
  </si>
  <si>
    <t>C4: สร้างมาตรฐานตลาดกายภาพต้นแบบ</t>
  </si>
  <si>
    <t>C5: สร้างตลาด 4.0</t>
  </si>
  <si>
    <t>I2: พัฒนาศูนย์ข้อมูล</t>
  </si>
  <si>
    <t xml:space="preserve">I3: เพิ่มประสิทธิภาพการบริหารจัดการภายใน  </t>
  </si>
  <si>
    <t>I4: สร้างพันธมิตรทางธุรกิจ</t>
  </si>
  <si>
    <t>L1: พัฒนาบุคลากรเพื่อส่งเสริมความยั่งยืน</t>
  </si>
  <si>
    <t>L2: เสริมสร้างการพัฒนาองค์กร</t>
  </si>
  <si>
    <t>L3: สร้างความสามารถด้าน IT ในการสนับสนุนธุรกิจ</t>
  </si>
  <si>
    <t>แผนงานติดตามการปรับปรุงตลาดสาขาในโครงการศูนย์กระจายสินค้า</t>
  </si>
  <si>
    <t>เกษตรปลอดภัยภาคตะวันออกสาขาบางคล้า</t>
  </si>
  <si>
    <t>เกษตรปลอดภัยกรุงเทพมหานคร สาขาตลิ่งชัน</t>
  </si>
  <si>
    <t>แผนการพัฒนาตลาดสาขาลำพูนให้ได้รับมาตรฐานตลาดสดและตลาดนัด</t>
  </si>
  <si>
    <t>น่าซื้อ ของกรมอนามัย</t>
  </si>
  <si>
    <t>3.1.2 แผนจัดทำแผนปฎิบัติการองค์การตลาดประจำปี 2562</t>
  </si>
  <si>
    <t>และทบทวนแผนวิสาหกิจปี 2561</t>
  </si>
  <si>
    <t xml:space="preserve">ร้อยละของจำนวนพนักงานที่เข้าใจยุทธศาสตร์การ </t>
  </si>
  <si>
    <t>ดำเนินงานขององค์กรและตัวชี้วัดในแผนปฏิบัติการ</t>
  </si>
  <si>
    <t xml:space="preserve"> 3.4.1 การทบทวนแผนปฏิบัติการดิจิทัล องค์การตลาด กระทรวงมหาดไทย                      </t>
  </si>
  <si>
    <t xml:space="preserve">  ประจำปี 2560 - 2562 ประจำปี 2561</t>
  </si>
  <si>
    <t>ร้อยละความสำเร็จของการ</t>
  </si>
  <si>
    <t>ปฏิบัติการตามปฏิบัติการแผนดิจิทัล</t>
  </si>
  <si>
    <t>แผนขยายตลาดเครือข่ายความร่วมมือกระทรวงมหาดไทย</t>
  </si>
  <si>
    <t>มีตลาดเครือข่าย</t>
  </si>
  <si>
    <t>3ตลาด</t>
  </si>
  <si>
    <t>ทางกฎหมาย (กรณีที่อัยการรับฟ้อง)</t>
  </si>
  <si>
    <t>ระยะเวลาเมื่อได้รับเอกสารจากตลาดสาขาแล้วสามารถเข้าสู่กระบวนการทางกฎหมาย (กรณีที่อัยการรับฟ้อง)</t>
  </si>
  <si>
    <t>2. ประกาศเผยแพร่คู่มือโดยการ แจ้งเวียน, Intranet</t>
  </si>
  <si>
    <t>4. สรุปรายงานความคืบหน้ารายเดือน</t>
  </si>
  <si>
    <t>5. สรุปการทำงานข้อคิดเห็นและแนวทางการแก้ปัญหารายเดือน</t>
  </si>
  <si>
    <t>3. จัดทำแผนติดตามและดำเนินการตามแผนแต่ละคดี</t>
  </si>
  <si>
    <t xml:space="preserve">   - คู่มือผ่านความเห็นชอบจากผู้อำนวยการ</t>
  </si>
  <si>
    <t xml:space="preserve">ตามเกณฑ์ตลาดสดน่าซื้อ </t>
  </si>
  <si>
    <t>ไม่ต่ำกว่า 1 ตลาด</t>
  </si>
  <si>
    <t>ตลาดได้มาตรฐาน</t>
  </si>
  <si>
    <t>ประเมินร้อยละความพึงพอใจในระบบธรรมาภิบาล</t>
  </si>
  <si>
    <t>ประเมินร้อยละความพึงพอใจใน
ระบบธรรมาภิบาล</t>
  </si>
  <si>
    <t>3.4.2 การประเมินผลระบบเทคโนโลยีสารสนเทศขององค์กร ประจำปี 2561</t>
  </si>
  <si>
    <t>แผนโครงการนำสินค้าโอทอปเข้าใปจำหน่ายในโมเดิร์นเทรด</t>
  </si>
  <si>
    <t>แผนคาราวานสินค้าเพื่อส่งเสริมผลิตผลทางการเกษตรและผลิตภัณฑ์ชุมชน</t>
  </si>
  <si>
    <t>3.4.3 พัฒนาระบบ EIS ให้แสดงรายงานผลการเช่าตลาดสาขา</t>
  </si>
  <si>
    <t>ที่ได้รับการประเมินจากหน่วยงานภายนอก</t>
  </si>
  <si>
    <t>ร้อยละของการลดอัตรากำลังคนกับบริมาณงานขององค์กร</t>
  </si>
  <si>
    <t>5.1 แผนโครงการนำสินค้าโอทอปเข้าใปจำหน่ายในโมเดิร์นเทรด</t>
  </si>
  <si>
    <t>5.2 แผนคาราวานสินค้าเพื่อส่งเสริมผลิตผลทางการเกษตรและผลิตภัณฑ์ชุมชน</t>
  </si>
  <si>
    <t xml:space="preserve">  - เสนอผู้อำนวยการ</t>
  </si>
  <si>
    <t xml:space="preserve">  - เสนอคณะอนุกรรมการพัฒนาองค์การฯ</t>
  </si>
  <si>
    <t xml:space="preserve">  - เสนอคณะกรรมการองค์การตลาด </t>
  </si>
  <si>
    <t>3. ดำเนินการตามแผนงานและตรวจติดตามผล</t>
  </si>
  <si>
    <t>5.4 แผนโครงการส่งเสริมเครือข่ายผ่านตลาดมาตรฐานด้านสุขาภิบาลอาหาร</t>
  </si>
  <si>
    <t>5.5 แผนขยายตลาดเครือข่ายภาครัฐ</t>
  </si>
  <si>
    <t>5.6 แผนการสร้างองค์ความรู้ด้านการบริหารตลาด (KM)</t>
  </si>
  <si>
    <t>ยอดขายต่อปี
(รวมยอดขายที่องค์การตลาดแนะนำ)</t>
  </si>
  <si>
    <t>ยอดขายต่อปี</t>
  </si>
  <si>
    <t>I3: เพิ่มประสิทธิภาพการบริหารจัดการภายใน</t>
  </si>
  <si>
    <t xml:space="preserve">I3: เพิ่มประสิทธิภาพการบริหารจัดการภายใน
</t>
  </si>
  <si>
    <t xml:space="preserve">C2: ส่งเสริมการค้าให้กับชุมชนท้องถิ่น
</t>
  </si>
  <si>
    <t>C2: ส่งเสริมการค้าให้กับชุมชนท้องถิ่น , C3: เสริมสร้างความรู้ชุมชน</t>
  </si>
  <si>
    <t>C2: ส่งเสริมการค้าให้กับชุมชนท้องถิ่น, C3: เสริมสร้างความรู้ชุมชน</t>
  </si>
  <si>
    <t>I5: มีธรรมาภิบาลที่ดี</t>
  </si>
  <si>
    <t>รายงานผลการปฏิบัติงการ ปัญหาและ</t>
  </si>
  <si>
    <t>ของงานเป็นไปตามแผน</t>
  </si>
  <si>
    <t>ร้อยละความก้าวหน้า</t>
  </si>
  <si>
    <t>เกษตรปลอดภัย</t>
  </si>
  <si>
    <t>3.3 กิจกรรมส่งเสริมการบริโภคผลผลิต</t>
  </si>
  <si>
    <t>ประกอบอาหารแก่ผู้บริโภค</t>
  </si>
  <si>
    <t>3.1 การให้ความรู้ด้านอาหารสด/วัตถุดิบในการ</t>
  </si>
  <si>
    <t>เกณฑ์ ตลาดสดน่าซื้อ</t>
  </si>
  <si>
    <t>ตลาดได้มาตรฐานตาม</t>
  </si>
  <si>
    <t>และพนักงานองค์การตลาด</t>
  </si>
  <si>
    <t>3.3 ด้านการอบรมเสริมสร้างความรู้ทั้งผู้ประกอบการ</t>
  </si>
  <si>
    <t>อาหาร สำนักอนามัยกทม.</t>
  </si>
  <si>
    <t>ปลอดภัยของกองสุขาภิบาล</t>
  </si>
  <si>
    <t>ผ่านตามเกณฑ์มาตรฐานอาหาร</t>
  </si>
  <si>
    <t>สาธรณสุขจังหวัด</t>
  </si>
  <si>
    <t>4.1 การสุ่มตรวจสารปนเปื้อนในอาหารร่วมกับ</t>
  </si>
  <si>
    <t>กับสาธรณสุขจังหวัด</t>
  </si>
  <si>
    <t>4.1 การสุ่มตรวจสารปนเปื้อนในอาหารร่วม</t>
  </si>
  <si>
    <t>ตามหลักเกณฑ์มาตรฐานอาหารปลอดภัย</t>
  </si>
  <si>
    <t>รายงานให้ผู้บริหารทราบ</t>
  </si>
  <si>
    <t>6.จัดทำสรุปปัญหาและข้อเสนอแนะในที่ประชุมเพื่อ</t>
  </si>
  <si>
    <t>มากกว่าร้อยละ 60</t>
  </si>
  <si>
    <t>คะแนนแบบสอบถาม</t>
  </si>
  <si>
    <t>ร้อยละของจำนวนพนักงานที่เข้าใจยุทธศาสตร์</t>
  </si>
  <si>
    <t>ให้มีประสิทธิภาพสำเร็จลุล่วงตามกรอบระยะเวลาของสำนักงานคณะกรรมการนโยบายรัฐวิสาหกิจ แผนกวางแผนและงบประมาณจึงเห็นควรให้จัด</t>
  </si>
  <si>
    <t>ข้อตกลงฯประจำปี 2561</t>
  </si>
  <si>
    <t>2. จัดทำรายงานการประเมินผลการดำเนินงานตามบันทึก</t>
  </si>
  <si>
    <t xml:space="preserve">        บันทึกข้อตกลงและตัวชี้วัดทริส</t>
  </si>
  <si>
    <t xml:space="preserve">     - จัดทำแผนการติดตามประเมินผลการดำเนินงานตาม</t>
  </si>
  <si>
    <t xml:space="preserve">     ข้อตกลงฯประจำปี 2561</t>
  </si>
  <si>
    <t>1. ประชุมวางแผนการติดตามการดำเนินงานตามบันทึก</t>
  </si>
  <si>
    <t xml:space="preserve"> สืบเนื่องจากองค์การตลาดได้รับการประเมินผลการดำเนินงาน จากคณะอนุกรรมการจัดทำบันทึกข้อตกลงและประเมินผลการดำเนินงานรัฐวิสาหกิจประกอบด้วย 3 </t>
  </si>
  <si>
    <t xml:space="preserve">      การดำเนินงานในปีต่อไป</t>
  </si>
  <si>
    <t xml:space="preserve">      เพื่อนำข้อคิดเห็นและแนวทางที่ได้รับไปปรับเป็นแนวทางใน</t>
  </si>
  <si>
    <t xml:space="preserve">      รวบรวมข้อมูลและกิจกรรม CSR หลังการปฏิบัติบรรจุลงรายงาน </t>
  </si>
  <si>
    <t xml:space="preserve">      จัดกิจกรรม</t>
  </si>
  <si>
    <t xml:space="preserve">  4. คณะอนุกรรมการด้านธรรมาภิบาลฯ ให้ความเห็นชอบแผนการ</t>
  </si>
  <si>
    <t xml:space="preserve">                      เช่น กรมราชทัณฑ์</t>
  </si>
  <si>
    <t xml:space="preserve">             3.1.5 โครงการ CSR  ร่วมกับกระทรวงมหาดไทย และกลุ่มลูกค้า</t>
  </si>
  <si>
    <t>ในกระบวนการ ด้วยเหตุนี้ อต. จึงต้องจัดทำแผน  CSR องค์การตลาด เพื่อเป็นแนวปฏิบัติให้บรรลุเป้าหมายที่กำหนดไว้</t>
  </si>
  <si>
    <t>ค่าเพิ่มในรัฐวิสาหกิจ กิจกรรม CSR ถูก สคร. กำหนดให้เป็นกิจกรรมหนึ่งในการประเมินผลการดำเนินงานของ อต.  โดยเฉพาะกิจกรรม CSR</t>
  </si>
  <si>
    <t>โปร่งใส ตรวจสอบได้เคารพต่อหลักสิทธิมนุษยชนปฎิบัติตามข้อกำหนดของกฎหมาย โดยคำนีงถึงผลประโยชน์ของผู้มีส่วนได้เสีย ซึ่งเป็นปัจจัยสำคัญที่จะทำให้เกิดการสร้างมูล</t>
  </si>
  <si>
    <t>ภายใต้การกำกับดูแลกิจการที่ดี อต. ต้องดำเนินงานด้วยจิตสำนึกความรับผิดชอบต่อผลกระทบในด้านต่างๆ ทั้งสิ่งแวดล้อมและชุมชน โดยยีดหลักการดำเนินการอย่างมีจริยธรรม</t>
  </si>
  <si>
    <t>คณะทำงานCG,</t>
  </si>
  <si>
    <t>และคำนึงถึงผู้มีส่วนได้เสียที่เกี่ยวข้อง เพื่อสร้างความเชื่อมั่นและเจริญเติบโตอย่างยั่งยืนร่วมกัน</t>
  </si>
  <si>
    <t xml:space="preserve">ด้วยความรับผิดชอบอย่างมีจรรยาบรรณ เป็นธรรมปร่งใส และตรวจสอบได้ โดยมุ่งมั่นสร้างประโยชน์สูงสุดให้แก่ประเทศชาติ </t>
  </si>
  <si>
    <t xml:space="preserve">องค์การตลาด จะเป็นองค์กรที่มีประสิทธิภาพทั้งในการดำเนินกิจการ มีการกำกับดูแลกิจการที่ดี มีการบริหารจัดการที่เป็นเลิศ  </t>
  </si>
  <si>
    <t>5. รายงานผลความคืบหน้าผู้อำนวยการ</t>
  </si>
  <si>
    <t>4. ดำเนินงานตามแผนพัฒนาตลาดชุมชน</t>
  </si>
  <si>
    <t>3. ประสานส่วนงานที่เกี่ยวข้องในการจัดทำแผนพัฒนาตลาดชุมชน</t>
  </si>
  <si>
    <t>2. ศึกษาความเป็นไปได้สำรวจพื้นที่ตลาด</t>
  </si>
  <si>
    <t xml:space="preserve">   -  รายงานการประชุม</t>
  </si>
  <si>
    <t>1. ประชุมหรือวางแนวทางการดำเนินงาน</t>
  </si>
  <si>
    <t>เพื่อพัฒนาคุณภาพชีวิตของประชาชน ชุมชน สร้างงานสร้างอาชีพ สร้างรายได้ให้คนในชุมชน</t>
  </si>
  <si>
    <t>5.8 แผนการขยายตลาดภายใต้เครือข่ายความร่วมมือของกระทรวงมหาดไทย</t>
  </si>
  <si>
    <t>องค์การตลาด กระทรวงมหาดไทยได้มีแนวทางในการขยายตลาดภายใต้เครือข่ายความร่วมมือของกระทรวงมหาดไทย เพื่อให้เกิดการแลกเปลี่ยนสินค้าเกษตรและเพิ่มช่องทางในการกระจายสินค้า</t>
  </si>
  <si>
    <t>,- ร้อยละการรับรู้ของ Risk Owner ในปัจจัยเสี่ยงขององค์กร</t>
  </si>
  <si>
    <t>,- ร้อยละการรับรู้ปัจจัยเสี่ยงขององค์กร</t>
  </si>
  <si>
    <t>,- เมื่อเกิดวิกฤตสามารถปฏิบัติได้ตามแผน BCM</t>
  </si>
  <si>
    <t xml:space="preserve">,- ทดสองวิกฤตตามแผน BCM </t>
  </si>
  <si>
    <r>
      <t>3.</t>
    </r>
    <r>
      <rPr>
        <sz val="7"/>
        <color rgb="FF222222"/>
        <rFont val="TH SarabunPSK"/>
        <family val="2"/>
      </rPr>
      <t>      </t>
    </r>
    <r>
      <rPr>
        <sz val="16"/>
        <color rgb="FF222222"/>
        <rFont val="TH SarabunPSK"/>
        <family val="2"/>
      </rPr>
      <t>พัฒนาบุคลากรและองค์กรให้มีประสิทธิภาพในการผลักดันวิสัยทัศน์ และ พันธกิจขององค์การ</t>
    </r>
  </si>
  <si>
    <r>
      <t>2.</t>
    </r>
    <r>
      <rPr>
        <sz val="7"/>
        <color rgb="FF222222"/>
        <rFont val="TH SarabunPSK"/>
        <family val="2"/>
      </rPr>
      <t>      </t>
    </r>
    <r>
      <rPr>
        <sz val="16"/>
        <color rgb="FF222222"/>
        <rFont val="TH SarabunPSK"/>
        <family val="2"/>
      </rPr>
      <t>นำเทคโนโลยีและนวัตกรรมมาประยุกต์ใช้ให้เกิดประโยชน์ในการดำเนินธุรกิจอย่างเป็นรูปธรรม</t>
    </r>
  </si>
  <si>
    <t>และเชื่อมโยงไปสู่แหล่งท่องเที่ยวที่สำคัญ</t>
  </si>
  <si>
    <r>
      <t>1.</t>
    </r>
    <r>
      <rPr>
        <sz val="7"/>
        <color rgb="FF222222"/>
        <rFont val="TH SarabunPSK"/>
        <family val="2"/>
      </rPr>
      <t>      </t>
    </r>
    <r>
      <rPr>
        <sz val="16"/>
        <color rgb="FF222222"/>
        <rFont val="TH SarabunPSK"/>
        <family val="2"/>
      </rPr>
      <t xml:space="preserve">ส่งเสริมให้ตลาดสาขาขององค์การตลาดเป็น "ศูนย์กลาง" ของการกระจายสินค้าเกษตรและสินค้าชุมชนในพื้นที่ รวมทั้งการเป็นศูนย์กลางการเรียนรู้ </t>
    </r>
  </si>
  <si>
    <t>สินค้าเกษตรและผลิตภัณฑ์ชุมชน</t>
  </si>
  <si>
    <t xml:space="preserve">ในการพัฒนาช่องทางการขาย มาตรฐาน ศูนย์ข้อมูล และองค์ความรู้ด้านการตลาด </t>
  </si>
  <si>
    <t>องค์การตลาดเป็นผู้ดำเนินการกลไกทางตลาดของกระทรวงมหาดไทย เพื่อเชื่อมโยงเครือข่าย</t>
  </si>
  <si>
    <t>ร้อยละการทำงานให้เป็น</t>
  </si>
  <si>
    <t>ไปตามแผน</t>
  </si>
  <si>
    <t xml:space="preserve">ผลความก้าวหน้าการปฏิบัติงานให้เป็นไปตามตัวชี้วัดรวมทั้งรายงานอุปสรรคและปัญหาในการดำเนินงานที่ไม่เป็นไปตามตัวชี้วัดเพื่อหาแนวทางในการแก้ไข </t>
  </si>
  <si>
    <t>1.2 แผนงานติดตามการปรับปรุงตลาดสาขาในโครงการศูนย์กระจายสินค้าเกษตรปลอดภัยภาคตะวันออก สาขาบางคล้า</t>
  </si>
  <si>
    <t>ส่งเสริมให้ตลาดสาขาแต่ละสาขาเป็นที่รู้จักมีภาพลักษณ์ที่ดีมากยิ่งขึ้นเพื่อจะนำมาสู่รายได้ของตลาดสาขาเพิ่มมากขึ้น</t>
  </si>
  <si>
    <t>วางแผนการประชาสัมพันธ์กิจกรรมตามการส่งเสริมตลาด</t>
  </si>
  <si>
    <t xml:space="preserve">  - ระเบียบวาระรายงานการประชุม</t>
  </si>
  <si>
    <t>1.3 แผนงานติดตามการปรับปรุงตลาดสาขาในโครงการศูนย์กระจายสินค้าเกษตรปลอดภัยกรุงเทพมหานคร สาขาตลิ่งชัน</t>
  </si>
  <si>
    <t>ตลาดได้รับมาตรฐาน</t>
  </si>
  <si>
    <t xml:space="preserve">ภายใน 2 เดือน </t>
  </si>
  <si>
    <t xml:space="preserve">หลังจาก สตง. รับรองเงินเดือน </t>
  </si>
  <si>
    <t>หรือไม่เกิน 31 มีนาคม</t>
  </si>
  <si>
    <t>ตลาดได้รับมาตรฐานของกรมประมง</t>
  </si>
  <si>
    <t>ตลาดสาขา สารสนเทศ กิจการพิเศษ</t>
  </si>
  <si>
    <t>ของท่าเทียบเรือประมงสะพานปลา กิจการแพปลา หรือตลาดกลางซื้อขายสัตว์น้ำ</t>
  </si>
  <si>
    <t>เกณฑ์การตรวจสอบสารปนเปื้อนหลักเกณฑ์</t>
  </si>
  <si>
    <t>มาตรฐานอาหารปลอดภัยของกรุงเทพมหานคร</t>
  </si>
  <si>
    <t>ร้อยละของการปฏิบัติตามคำแนะนำของคณะกรรมการ</t>
  </si>
  <si>
    <t>องค์การตลาดและสามารถแก้ไขปัญหาได้</t>
  </si>
  <si>
    <t>การดำเนินงานขององค์กร และตัวชี้วัดในแผนปฏิบัติการ</t>
  </si>
  <si>
    <t>3.วัตถุประสงค์'แผน/โครงการ :</t>
  </si>
  <si>
    <t>แผนส่งเสริมการตลาดและประชาสัมพันธ์</t>
  </si>
  <si>
    <t>1.7 แผนส่งเสริมการตลาดและประชาสัมพันธ์</t>
  </si>
  <si>
    <t>ผ่านตามเกณฑ์การตรวจสอบสารปนเปื้อน
ตามมาตรฐานด้านความปลอดภัยอาหาร</t>
  </si>
  <si>
    <t>ผ่านตามเกณฑ์ประเมินสุขอนามัย 
ตลาดกลางซื้อขายสัตว์น้ำ</t>
  </si>
  <si>
    <t>ผ่านตามเกณฑ์การตรวจสอบสารปนเปื้อน</t>
  </si>
  <si>
    <t>ตามมาตรฐานด้านความปลอดภัยอาหาร</t>
  </si>
  <si>
    <t xml:space="preserve">ผ่านตามเกณฑ์ประเมินสุขอนามัย </t>
  </si>
  <si>
    <t>ตลาดกลางซื้อขายสัตว์น้ำ</t>
  </si>
  <si>
    <t>แผนลดภาระหนี้สินขององค์กรและเพิ่มศักยภาพในการแข่งขัน (1)</t>
  </si>
  <si>
    <t>แผนสร้างตลาดมาตรฐาน (3)</t>
  </si>
  <si>
    <t>แผนการบูรณาการองค์การตลาด (6)</t>
  </si>
  <si>
    <t>แผนเตรียมความพร้อมรับการเปลี่ยนแปลงการทำธุรกิจจัดส่งอาหารดิบ (5)</t>
  </si>
  <si>
    <t>วางแผนการประชาสัมพันธ์ภาพรวมขององค์กร</t>
  </si>
  <si>
    <t>q</t>
  </si>
  <si>
    <t xml:space="preserve">   2.3 เผยแพร่คู่มือ (Integrity &amp; Transparency Assessment : ITA) (กฎหมาย)</t>
  </si>
  <si>
    <t xml:space="preserve">   2.2 เผยแพร่คู่มือป้องกันการทุจริตและบริหารความโปร่งใสในองค์การตลาด  (บุคคล)</t>
  </si>
  <si>
    <t>5. จัดทำแบบสอบถามเพื่อประเมินความรู้ความเข้าใจเกี่ยวกับการกำกับดูแลกิจการฯ</t>
  </si>
  <si>
    <t>มีการปฏิบัติตามระเบียบ ข้อบังคับที่</t>
  </si>
  <si>
    <t xml:space="preserve">   - หนังสือขออนุมัติ</t>
  </si>
  <si>
    <t xml:space="preserve">   - รายละเอียดการพัฒนาระบบการนำเสนอข้อมูลสนับสนุนการตัดสินใจผู้บริหาร</t>
  </si>
  <si>
    <t xml:space="preserve">   - ผลการทดสอบระบบการนำเสนอข้อมูลสนับสนุนการตัดสินใจผู้บริหาร</t>
  </si>
  <si>
    <t xml:space="preserve">   - บันทึกรายงานเสนอผู้อำนวยการ</t>
  </si>
  <si>
    <t xml:space="preserve">ร้อยละความรู้ความเข้าใจในแผนยุทธศาสตร์ 
ด้านทรัพยากรมนุษย์ขององค์การตลาด </t>
  </si>
  <si>
    <t>3. ปฏิบัติตามคู่มือปฏิบัติงานเชิงรุกด้วยรอยยิ้ม</t>
  </si>
  <si>
    <t>8. สรุปผลการปฏิบัติงานและแนวทางในการพัฒนาในปีต่อไป</t>
  </si>
  <si>
    <t>2. จัดทำคู่มือการปฏิบัติงาน นำเสนอและเผยแพร่แต่ละแผนกและแบบการประเมินผลเชิงรุกด้วยรอยยิ้ม</t>
  </si>
  <si>
    <t>1. จัดทำใบเสนอราคาเพื่อเสนอราคาเรือนจำ</t>
  </si>
  <si>
    <t xml:space="preserve">   - ขออนุมัติการเสนอราคาจากผู้อำนวยการ</t>
  </si>
  <si>
    <t xml:space="preserve">   - เสนอราคาเรือนจำและทัณฑสถาน</t>
  </si>
  <si>
    <t xml:space="preserve">   - จัดทำสัญญาจัดซื้อจัดขายอาหารดิบ</t>
  </si>
  <si>
    <t xml:space="preserve">  - กำหนดพื้นที่เข้าตรวจสอบ</t>
  </si>
  <si>
    <t xml:space="preserve">  - ส่งแบบสอบถามความพึงพอใจ</t>
  </si>
  <si>
    <t xml:space="preserve">   -  ร่างโครงการเพื่อนำเสนอ</t>
  </si>
  <si>
    <t xml:space="preserve">   - เสนอผู้อำนวยการ</t>
  </si>
  <si>
    <t xml:space="preserve">   - เสนอคณะอนุกรรมการพัฒนาองค์การฯ</t>
  </si>
  <si>
    <t xml:space="preserve">   - เสนอคณะกรรมการองค์การตลาด </t>
  </si>
  <si>
    <t>4'.รายงานผลตามไตรมาส</t>
  </si>
  <si>
    <t>1. ประชุมวางแผนหาแนวในการดำเนินโครงการคาราวานสินค้า</t>
  </si>
  <si>
    <t>2. สรุปผลการประชุมเพื่อเสนอโครงการ</t>
  </si>
  <si>
    <t>แผนองค์การตลาด 4.0 (4)</t>
  </si>
  <si>
    <t>หัวข้อตัวชี้วัด ได้แก่1. การดำเนินการตามนโยบายและยุทธศาสตร์    2. ผลการดำเนินงานของรัฐวิสาหกิจ  3. การบริหารจัดการองค์การ ดังนั้นเพื่อติดตามผลการดำเนินการและรายงาน</t>
  </si>
  <si>
    <t xml:space="preserve">  2. ทบทวนกฎบัตร ประจำปี 2561 ใหเสอดคล้องกับ ISO 26000</t>
  </si>
  <si>
    <t>ร้อยละความพึงพอใจของผู้ใช้งาน</t>
  </si>
  <si>
    <t>ระบบสารสนเทศ</t>
  </si>
  <si>
    <t xml:space="preserve">ร้อยละความพึงพอใจของผู้ใช้งานระบบสารสนเทศ </t>
  </si>
  <si>
    <t>ร้อยละความพึงพอใจของผู้ใช้งานระบบ</t>
  </si>
  <si>
    <t>3-4</t>
  </si>
  <si>
    <t>6-8</t>
  </si>
  <si>
    <t>9</t>
  </si>
  <si>
    <t>แผนการจัดประชุมคณะกรรมการองค์การตลาดและพัฒนาตนเองของคณะกรรมการองค์การตลาด</t>
  </si>
  <si>
    <t>แผนการขยายตลาดภายใต้เครือข่ายความร่วมมือของกระทรวงมหาดไทย</t>
  </si>
  <si>
    <r>
      <t xml:space="preserve">ที่ต้องใช้ใน ปี 2561 ให้สอดคล้องกับวัตถุประสงค์และเป้าหมายที่กำหนดไว้ในการทบทวนแผนวิสาหกิจ </t>
    </r>
    <r>
      <rPr>
        <sz val="16"/>
        <rFont val="TH SarabunIT๙"/>
        <family val="2"/>
      </rPr>
      <t>ซึ่งมีจำนวนทั้งสิ้น 45 แผนงาน</t>
    </r>
    <r>
      <rPr>
        <sz val="16"/>
        <color theme="1"/>
        <rFont val="TH SarabunIT๙"/>
        <family val="2"/>
      </rPr>
      <t xml:space="preserve"> ทั้งนี้ เพื่อใช้เป็น -</t>
    </r>
  </si>
  <si>
    <t>6.1 แผนการจัดทำดัชนีราคาสินค้าตลาดสดขององค์การตลาด</t>
  </si>
  <si>
    <r>
      <rPr>
        <b/>
        <sz val="14"/>
        <color theme="0"/>
        <rFont val="TH SarabunPSK"/>
        <family val="2"/>
      </rPr>
      <t>,</t>
    </r>
    <r>
      <rPr>
        <b/>
        <sz val="14"/>
        <rFont val="TH SarabunPSK"/>
        <family val="2"/>
      </rPr>
      <t>- ร้อยละการรักษาฐานรายได้เดิม</t>
    </r>
  </si>
  <si>
    <r>
      <rPr>
        <b/>
        <sz val="14"/>
        <color theme="0"/>
        <rFont val="TH SarabunPSK"/>
        <family val="2"/>
      </rPr>
      <t>,</t>
    </r>
    <r>
      <rPr>
        <b/>
        <sz val="14"/>
        <rFont val="TH SarabunPSK"/>
        <family val="2"/>
      </rPr>
      <t>- ร้อยละความพึงพอใจของเรือนจำและทัณฑสถานขอผู้ใช้บริการ</t>
    </r>
  </si>
  <si>
    <t>5.7 แผนตอบสนองนโยบายเร่งด่วนกระทรวงมหาดไทย</t>
  </si>
  <si>
    <t>เพื่อส่งเสริมความปลอดภัยด้านสุขาภิบาลอาหารให้กับตลาดในการดูแลของภาครัฐ</t>
  </si>
  <si>
    <t>เพื่อนำระบบสารสนเทศมาใช้ในการบูรณาการการบริหารจัดการองค์กร</t>
  </si>
  <si>
    <t>8. สรุปการปฎิบัติงานตามแผนวิสาหกิจ ปี  2561</t>
  </si>
  <si>
    <t>2. ประชุมเชิงปฏิบัติการ การจัดทำแผนปฏิบัติการ ปี 2562</t>
  </si>
  <si>
    <t xml:space="preserve">3. จัดทำแผนปฎิบัติการ ปี 2562 และนำเสนอผู้อำนวยการ </t>
  </si>
  <si>
    <t>4. รวบรวมแผนเข้าคณะอนุกรรมการพัฒนาองค์กรฯ แผนปฏิบัติการและงบประมาณ</t>
  </si>
  <si>
    <t xml:space="preserve">ตามที่แผนกวางแผนและงบประมาณมีหน้าที่ในการจัดทำแผนปฎิบัติการองค์การตลาดประจำปี 2562 และทบทวนแผนวิสาหกิจปี 2561 </t>
  </si>
  <si>
    <t>7.ทบทวนแผนปฏิบัติการ 2561 และแผนวิสาหกิจ 2561</t>
  </si>
  <si>
    <t xml:space="preserve"> ทำแผนปฎิบัติการองค์การตลาดประจำปี 2562และ ทบทวนแผนวิสาหกิจปี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</si>
</sst>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"/>
  </numFmts>
  <fonts count="61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TH SarabunPSK"/>
      <family val="2"/>
    </font>
    <font>
      <sz val="11"/>
      <color theme="1"/>
      <name val="Calibri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u/>
      <sz val="16"/>
      <color theme="1"/>
      <name val="TH SarabunPSK"/>
      <family val="2"/>
    </font>
    <font>
      <b/>
      <i/>
      <sz val="16"/>
      <color rgb="FF000000"/>
      <name val="TH SarabunPSK"/>
      <family val="2"/>
    </font>
    <font>
      <sz val="16"/>
      <color rgb="FF000000"/>
      <name val="TH SarabunPSK"/>
      <family val="2"/>
    </font>
    <font>
      <sz val="16"/>
      <color theme="1"/>
      <name val="TH SarabunIT๙"/>
      <family val="2"/>
    </font>
    <font>
      <sz val="16"/>
      <name val="TH SarabunIT๙"/>
      <family val="2"/>
    </font>
    <font>
      <sz val="16"/>
      <color theme="1"/>
      <name val="Angsana New"/>
      <family val="1"/>
    </font>
    <font>
      <b/>
      <sz val="16"/>
      <color rgb="FF000000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8"/>
      <color theme="1"/>
      <name val="TH SarabunPSK"/>
      <family val="2"/>
    </font>
    <font>
      <b/>
      <sz val="16"/>
      <name val="TH SarabunPSK"/>
      <family val="2"/>
    </font>
    <font>
      <sz val="16"/>
      <color theme="0"/>
      <name val="TH SarabunPSK"/>
      <family val="2"/>
    </font>
    <font>
      <sz val="12"/>
      <color theme="1"/>
      <name val="TH SarabunPSK"/>
      <family val="2"/>
    </font>
    <font>
      <b/>
      <sz val="12"/>
      <color theme="1"/>
      <name val="TH SarabunPSK"/>
      <family val="2"/>
    </font>
    <font>
      <sz val="16"/>
      <name val="Calibri"/>
      <family val="2"/>
      <charset val="222"/>
      <scheme val="minor"/>
    </font>
    <font>
      <sz val="16"/>
      <color theme="1"/>
      <name val="Calibri"/>
      <family val="2"/>
      <charset val="222"/>
      <scheme val="minor"/>
    </font>
    <font>
      <u/>
      <sz val="16"/>
      <color theme="1"/>
      <name val="TH SarabunPSK"/>
      <family val="2"/>
    </font>
    <font>
      <sz val="16"/>
      <color rgb="FFFF0000"/>
      <name val="TH SarabunPSK"/>
      <family val="2"/>
    </font>
    <font>
      <sz val="16"/>
      <color theme="0" tint="-0.34998626667073579"/>
      <name val="TH SarabunPSK"/>
      <family val="2"/>
    </font>
    <font>
      <b/>
      <sz val="16"/>
      <color theme="0" tint="-0.34998626667073579"/>
      <name val="TH SarabunPSK"/>
      <family val="2"/>
    </font>
    <font>
      <sz val="16"/>
      <color theme="0" tint="-0.249977111117893"/>
      <name val="TH SarabunPSK"/>
      <family val="2"/>
    </font>
    <font>
      <sz val="16"/>
      <color rgb="FF002060"/>
      <name val="TH SarabunPSK"/>
      <family val="2"/>
    </font>
    <font>
      <b/>
      <sz val="16"/>
      <color theme="1"/>
      <name val="TH SarabunIT๙"/>
      <family val="2"/>
    </font>
    <font>
      <sz val="14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  <font>
      <b/>
      <sz val="16"/>
      <color theme="0"/>
      <name val="TH SarabunPSK"/>
      <family val="2"/>
    </font>
    <font>
      <sz val="16"/>
      <color theme="0"/>
      <name val="Calibri"/>
      <family val="2"/>
      <charset val="222"/>
      <scheme val="minor"/>
    </font>
    <font>
      <sz val="24"/>
      <color theme="1"/>
      <name val="TH SarabunPSK"/>
      <family val="2"/>
    </font>
    <font>
      <sz val="11"/>
      <color theme="0"/>
      <name val="TH SarabunPSK"/>
      <family val="2"/>
    </font>
    <font>
      <sz val="11"/>
      <color theme="0" tint="-4.9989318521683403E-2"/>
      <name val="TH SarabunIT๙"/>
      <family val="2"/>
    </font>
    <font>
      <b/>
      <sz val="24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theme="0" tint="-0.14999847407452621"/>
      <name val="TH SarabunPSK"/>
      <family val="2"/>
    </font>
    <font>
      <sz val="11"/>
      <name val="TH SarabunPSK"/>
      <family val="2"/>
    </font>
    <font>
      <sz val="14"/>
      <name val="Calibri"/>
      <family val="2"/>
      <charset val="222"/>
      <scheme val="minor"/>
    </font>
    <font>
      <sz val="11"/>
      <color theme="0" tint="-4.9989318521683403E-2"/>
      <name val="TH SarabunPSK"/>
      <family val="2"/>
    </font>
    <font>
      <b/>
      <sz val="14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1"/>
      <color theme="1"/>
      <name val="TH SarabunPSK"/>
      <family val="2"/>
    </font>
    <font>
      <b/>
      <sz val="20"/>
      <name val="TH SarabunPSK"/>
      <family val="2"/>
    </font>
    <font>
      <sz val="20"/>
      <name val="TH SarabunPSK"/>
      <family val="2"/>
    </font>
    <font>
      <sz val="12"/>
      <name val="TH SarabunPSK"/>
      <family val="2"/>
    </font>
    <font>
      <sz val="16"/>
      <color rgb="FF222222"/>
      <name val="TH SarabunPSK"/>
      <family val="2"/>
    </font>
    <font>
      <sz val="7"/>
      <color rgb="FF222222"/>
      <name val="TH SarabunPSK"/>
      <family val="2"/>
    </font>
    <font>
      <sz val="8"/>
      <name val="Calibri"/>
      <family val="2"/>
      <charset val="222"/>
      <scheme val="minor"/>
    </font>
    <font>
      <u/>
      <sz val="11"/>
      <color theme="10"/>
      <name val="Calibri"/>
      <family val="2"/>
      <charset val="222"/>
      <scheme val="minor"/>
    </font>
    <font>
      <u/>
      <sz val="11"/>
      <color theme="11"/>
      <name val="Calibri"/>
      <family val="2"/>
      <charset val="222"/>
      <scheme val="minor"/>
    </font>
    <font>
      <b/>
      <sz val="14"/>
      <color theme="0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FF"/>
        <bgColor indexed="64"/>
      </patternFill>
    </fill>
  </fills>
  <borders count="129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auto="1"/>
      </left>
      <right/>
      <top/>
      <bottom/>
      <diagonal/>
    </border>
  </borders>
  <cellStyleXfs count="59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9" fillId="0" borderId="0"/>
    <xf numFmtId="0" fontId="20" fillId="0" borderId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</cellStyleXfs>
  <cellXfs count="4355">
    <xf numFmtId="0" fontId="0" fillId="0" borderId="0" xfId="0"/>
    <xf numFmtId="0" fontId="5" fillId="0" borderId="0" xfId="12" applyFont="1" applyBorder="1"/>
    <xf numFmtId="0" fontId="5" fillId="0" borderId="5" xfId="12" applyFont="1" applyBorder="1"/>
    <xf numFmtId="0" fontId="5" fillId="0" borderId="15" xfId="12" applyFont="1" applyBorder="1"/>
    <xf numFmtId="0" fontId="6" fillId="0" borderId="32" xfId="12" applyFont="1" applyBorder="1" applyAlignment="1">
      <alignment horizontal="center"/>
    </xf>
    <xf numFmtId="0" fontId="8" fillId="0" borderId="0" xfId="0" applyFont="1"/>
    <xf numFmtId="0" fontId="6" fillId="0" borderId="4" xfId="12" applyFont="1" applyBorder="1"/>
    <xf numFmtId="0" fontId="3" fillId="0" borderId="17" xfId="12" applyFont="1" applyFill="1" applyBorder="1"/>
    <xf numFmtId="0" fontId="5" fillId="0" borderId="0" xfId="0" applyFont="1"/>
    <xf numFmtId="0" fontId="3" fillId="0" borderId="1" xfId="12" applyFont="1" applyFill="1" applyBorder="1"/>
    <xf numFmtId="0" fontId="3" fillId="0" borderId="23" xfId="12" applyFont="1" applyFill="1" applyBorder="1"/>
    <xf numFmtId="0" fontId="3" fillId="2" borderId="1" xfId="12" applyFont="1" applyFill="1" applyBorder="1"/>
    <xf numFmtId="0" fontId="3" fillId="2" borderId="23" xfId="12" applyFont="1" applyFill="1" applyBorder="1"/>
    <xf numFmtId="0" fontId="10" fillId="0" borderId="0" xfId="0" applyFont="1" applyAlignment="1"/>
    <xf numFmtId="0" fontId="10" fillId="0" borderId="0" xfId="0" applyFont="1" applyAlignment="1">
      <alignment horizontal="left" indent="2"/>
    </xf>
    <xf numFmtId="0" fontId="10" fillId="0" borderId="0" xfId="0" applyFont="1"/>
    <xf numFmtId="0" fontId="9" fillId="0" borderId="0" xfId="0" applyFont="1"/>
    <xf numFmtId="49" fontId="10" fillId="0" borderId="0" xfId="0" applyNumberFormat="1" applyFont="1" applyAlignment="1">
      <alignment horizontal="center"/>
    </xf>
    <xf numFmtId="0" fontId="11" fillId="0" borderId="0" xfId="0" applyFont="1"/>
    <xf numFmtId="0" fontId="9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49" fontId="10" fillId="0" borderId="0" xfId="0" applyNumberFormat="1" applyFont="1" applyAlignment="1">
      <alignment horizontal="center" vertical="top"/>
    </xf>
    <xf numFmtId="0" fontId="14" fillId="0" borderId="0" xfId="0" applyFont="1" applyAlignment="1">
      <alignment vertical="center" wrapText="1"/>
    </xf>
    <xf numFmtId="0" fontId="12" fillId="0" borderId="0" xfId="0" applyFont="1" applyAlignment="1"/>
    <xf numFmtId="0" fontId="10" fillId="0" borderId="0" xfId="0" applyFont="1" applyAlignment="1">
      <alignment horizontal="left"/>
    </xf>
    <xf numFmtId="0" fontId="17" fillId="0" borderId="0" xfId="0" applyFont="1"/>
    <xf numFmtId="0" fontId="14" fillId="0" borderId="0" xfId="0" applyFont="1" applyAlignment="1">
      <alignment vertical="top" wrapText="1"/>
    </xf>
    <xf numFmtId="0" fontId="17" fillId="0" borderId="0" xfId="0" applyFont="1" applyAlignment="1"/>
    <xf numFmtId="0" fontId="14" fillId="0" borderId="0" xfId="0" applyFont="1"/>
    <xf numFmtId="0" fontId="14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6" fillId="0" borderId="66" xfId="12" applyFont="1" applyBorder="1" applyAlignment="1">
      <alignment horizontal="center"/>
    </xf>
    <xf numFmtId="0" fontId="15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5" fillId="0" borderId="1" xfId="12" applyFont="1" applyFill="1" applyBorder="1" applyAlignment="1">
      <alignment horizontal="center"/>
    </xf>
    <xf numFmtId="0" fontId="3" fillId="0" borderId="46" xfId="12" applyFont="1" applyFill="1" applyBorder="1"/>
    <xf numFmtId="0" fontId="3" fillId="0" borderId="18" xfId="12" applyFont="1" applyFill="1" applyBorder="1"/>
    <xf numFmtId="0" fontId="3" fillId="2" borderId="18" xfId="12" applyFont="1" applyFill="1" applyBorder="1"/>
    <xf numFmtId="0" fontId="3" fillId="0" borderId="70" xfId="12" applyFont="1" applyFill="1" applyBorder="1"/>
    <xf numFmtId="0" fontId="3" fillId="0" borderId="7" xfId="12" applyFont="1" applyFill="1" applyBorder="1"/>
    <xf numFmtId="0" fontId="3" fillId="2" borderId="7" xfId="12" applyFont="1" applyFill="1" applyBorder="1"/>
    <xf numFmtId="0" fontId="3" fillId="0" borderId="10" xfId="12" applyFont="1" applyFill="1" applyBorder="1"/>
    <xf numFmtId="0" fontId="3" fillId="0" borderId="76" xfId="12" applyFont="1" applyFill="1" applyBorder="1"/>
    <xf numFmtId="0" fontId="3" fillId="0" borderId="29" xfId="12" applyFont="1" applyFill="1" applyBorder="1"/>
    <xf numFmtId="0" fontId="3" fillId="0" borderId="73" xfId="12" applyFont="1" applyFill="1" applyBorder="1"/>
    <xf numFmtId="0" fontId="5" fillId="0" borderId="57" xfId="12" applyFont="1" applyBorder="1" applyAlignment="1">
      <alignment horizontal="center"/>
    </xf>
    <xf numFmtId="0" fontId="3" fillId="0" borderId="72" xfId="12" applyFont="1" applyFill="1" applyBorder="1"/>
    <xf numFmtId="0" fontId="3" fillId="0" borderId="15" xfId="12" applyFont="1" applyFill="1" applyBorder="1"/>
    <xf numFmtId="0" fontId="6" fillId="0" borderId="71" xfId="12" applyFont="1" applyBorder="1" applyAlignment="1">
      <alignment horizontal="center" vertical="center"/>
    </xf>
    <xf numFmtId="0" fontId="5" fillId="0" borderId="57" xfId="12" applyFont="1" applyBorder="1" applyAlignment="1">
      <alignment horizontal="center" vertical="center"/>
    </xf>
    <xf numFmtId="0" fontId="5" fillId="0" borderId="39" xfId="12" applyFont="1" applyBorder="1" applyAlignment="1">
      <alignment horizontal="center" vertical="center"/>
    </xf>
    <xf numFmtId="0" fontId="5" fillId="0" borderId="55" xfId="12" applyFont="1" applyBorder="1" applyAlignment="1">
      <alignment horizontal="center" vertical="center"/>
    </xf>
    <xf numFmtId="0" fontId="6" fillId="0" borderId="30" xfId="12" applyFont="1" applyBorder="1" applyAlignment="1">
      <alignment horizontal="center" vertical="center" wrapText="1"/>
    </xf>
    <xf numFmtId="0" fontId="5" fillId="0" borderId="1" xfId="12" applyFont="1" applyFill="1" applyBorder="1" applyAlignment="1">
      <alignment horizontal="center" wrapText="1"/>
    </xf>
    <xf numFmtId="0" fontId="5" fillId="5" borderId="57" xfId="12" applyFont="1" applyFill="1" applyBorder="1" applyAlignment="1">
      <alignment horizontal="left"/>
    </xf>
    <xf numFmtId="0" fontId="5" fillId="5" borderId="57" xfId="12" applyFont="1" applyFill="1" applyBorder="1" applyAlignment="1">
      <alignment horizontal="center" vertical="center"/>
    </xf>
    <xf numFmtId="0" fontId="5" fillId="5" borderId="39" xfId="12" applyFont="1" applyFill="1" applyBorder="1" applyAlignment="1">
      <alignment horizontal="center" vertical="center"/>
    </xf>
    <xf numFmtId="0" fontId="5" fillId="5" borderId="55" xfId="12" applyFont="1" applyFill="1" applyBorder="1" applyAlignment="1">
      <alignment horizontal="center" vertical="center"/>
    </xf>
    <xf numFmtId="0" fontId="5" fillId="5" borderId="64" xfId="12" applyFont="1" applyFill="1" applyBorder="1" applyAlignment="1">
      <alignment horizontal="center" vertical="center"/>
    </xf>
    <xf numFmtId="0" fontId="5" fillId="4" borderId="30" xfId="12" applyFont="1" applyFill="1" applyBorder="1" applyAlignment="1">
      <alignment horizontal="left"/>
    </xf>
    <xf numFmtId="0" fontId="5" fillId="4" borderId="30" xfId="12" applyFont="1" applyFill="1" applyBorder="1" applyAlignment="1">
      <alignment horizontal="center" vertical="center"/>
    </xf>
    <xf numFmtId="0" fontId="5" fillId="4" borderId="57" xfId="12" applyFont="1" applyFill="1" applyBorder="1" applyAlignment="1">
      <alignment horizontal="left"/>
    </xf>
    <xf numFmtId="0" fontId="5" fillId="4" borderId="57" xfId="12" applyFont="1" applyFill="1" applyBorder="1" applyAlignment="1">
      <alignment horizontal="center" vertical="center"/>
    </xf>
    <xf numFmtId="0" fontId="3" fillId="0" borderId="74" xfId="12" applyFont="1" applyFill="1" applyBorder="1"/>
    <xf numFmtId="0" fontId="5" fillId="0" borderId="64" xfId="12" applyFont="1" applyBorder="1" applyAlignment="1">
      <alignment horizontal="center" vertical="center"/>
    </xf>
    <xf numFmtId="0" fontId="5" fillId="4" borderId="64" xfId="12" applyFont="1" applyFill="1" applyBorder="1" applyAlignment="1">
      <alignment horizontal="center" vertical="center"/>
    </xf>
    <xf numFmtId="0" fontId="6" fillId="5" borderId="65" xfId="12" applyFont="1" applyFill="1" applyBorder="1" applyAlignment="1">
      <alignment horizontal="left"/>
    </xf>
    <xf numFmtId="0" fontId="6" fillId="5" borderId="65" xfId="12" applyFont="1" applyFill="1" applyBorder="1" applyAlignment="1">
      <alignment horizontal="center" vertical="center"/>
    </xf>
    <xf numFmtId="0" fontId="6" fillId="5" borderId="67" xfId="12" applyFont="1" applyFill="1" applyBorder="1" applyAlignment="1">
      <alignment horizontal="center" vertical="center"/>
    </xf>
    <xf numFmtId="0" fontId="6" fillId="5" borderId="68" xfId="12" applyFont="1" applyFill="1" applyBorder="1" applyAlignment="1">
      <alignment horizontal="center" vertical="center"/>
    </xf>
    <xf numFmtId="0" fontId="9" fillId="0" borderId="45" xfId="12" applyFont="1" applyBorder="1" applyAlignment="1"/>
    <xf numFmtId="0" fontId="10" fillId="0" borderId="36" xfId="12" applyFont="1" applyBorder="1" applyAlignment="1"/>
    <xf numFmtId="0" fontId="9" fillId="0" borderId="4" xfId="12" applyFont="1" applyBorder="1"/>
    <xf numFmtId="0" fontId="10" fillId="0" borderId="0" xfId="12" applyFont="1" applyBorder="1"/>
    <xf numFmtId="0" fontId="10" fillId="0" borderId="5" xfId="12" applyFont="1" applyBorder="1"/>
    <xf numFmtId="0" fontId="10" fillId="0" borderId="23" xfId="12" applyFont="1" applyBorder="1"/>
    <xf numFmtId="0" fontId="11" fillId="0" borderId="1" xfId="12" applyFont="1" applyFill="1" applyBorder="1"/>
    <xf numFmtId="0" fontId="11" fillId="0" borderId="23" xfId="12" applyFont="1" applyFill="1" applyBorder="1"/>
    <xf numFmtId="0" fontId="10" fillId="0" borderId="6" xfId="12" applyFont="1" applyBorder="1"/>
    <xf numFmtId="0" fontId="10" fillId="0" borderId="7" xfId="12" applyFont="1" applyBorder="1"/>
    <xf numFmtId="0" fontId="10" fillId="0" borderId="27" xfId="12" applyFont="1" applyBorder="1"/>
    <xf numFmtId="0" fontId="9" fillId="0" borderId="64" xfId="12" applyFont="1" applyBorder="1" applyAlignment="1">
      <alignment horizontal="center"/>
    </xf>
    <xf numFmtId="0" fontId="11" fillId="0" borderId="46" xfId="12" applyFont="1" applyFill="1" applyBorder="1"/>
    <xf numFmtId="0" fontId="11" fillId="0" borderId="10" xfId="12" applyFont="1" applyFill="1" applyBorder="1"/>
    <xf numFmtId="0" fontId="11" fillId="0" borderId="70" xfId="12" applyFont="1" applyFill="1" applyBorder="1"/>
    <xf numFmtId="0" fontId="9" fillId="0" borderId="66" xfId="12" applyFont="1" applyBorder="1" applyAlignment="1">
      <alignment horizontal="center"/>
    </xf>
    <xf numFmtId="0" fontId="11" fillId="0" borderId="72" xfId="12" applyFont="1" applyFill="1" applyBorder="1"/>
    <xf numFmtId="0" fontId="11" fillId="0" borderId="76" xfId="12" applyFont="1" applyFill="1" applyBorder="1"/>
    <xf numFmtId="0" fontId="11" fillId="0" borderId="29" xfId="12" applyFont="1" applyFill="1" applyBorder="1"/>
    <xf numFmtId="0" fontId="11" fillId="0" borderId="73" xfId="12" applyFont="1" applyFill="1" applyBorder="1"/>
    <xf numFmtId="0" fontId="11" fillId="0" borderId="74" xfId="12" applyFont="1" applyFill="1" applyBorder="1"/>
    <xf numFmtId="0" fontId="10" fillId="0" borderId="57" xfId="12" applyFont="1" applyBorder="1" applyAlignment="1">
      <alignment horizontal="center"/>
    </xf>
    <xf numFmtId="0" fontId="10" fillId="0" borderId="57" xfId="12" applyFont="1" applyBorder="1" applyAlignment="1">
      <alignment horizontal="center" vertical="center"/>
    </xf>
    <xf numFmtId="0" fontId="10" fillId="0" borderId="39" xfId="12" applyFont="1" applyBorder="1" applyAlignment="1">
      <alignment horizontal="center" vertical="center"/>
    </xf>
    <xf numFmtId="0" fontId="10" fillId="0" borderId="55" xfId="12" applyFont="1" applyBorder="1" applyAlignment="1">
      <alignment horizontal="center" vertical="center"/>
    </xf>
    <xf numFmtId="0" fontId="10" fillId="0" borderId="64" xfId="12" applyFont="1" applyBorder="1" applyAlignment="1">
      <alignment horizontal="center" vertical="center"/>
    </xf>
    <xf numFmtId="0" fontId="10" fillId="4" borderId="57" xfId="12" applyFont="1" applyFill="1" applyBorder="1" applyAlignment="1">
      <alignment horizontal="center" vertical="center"/>
    </xf>
    <xf numFmtId="0" fontId="10" fillId="4" borderId="64" xfId="12" applyFont="1" applyFill="1" applyBorder="1" applyAlignment="1">
      <alignment horizontal="center" vertical="center"/>
    </xf>
    <xf numFmtId="0" fontId="10" fillId="4" borderId="30" xfId="12" applyFont="1" applyFill="1" applyBorder="1" applyAlignment="1">
      <alignment horizontal="center" vertical="center"/>
    </xf>
    <xf numFmtId="0" fontId="10" fillId="5" borderId="57" xfId="12" applyFont="1" applyFill="1" applyBorder="1" applyAlignment="1">
      <alignment horizontal="center" vertical="center"/>
    </xf>
    <xf numFmtId="0" fontId="10" fillId="5" borderId="39" xfId="12" applyFont="1" applyFill="1" applyBorder="1" applyAlignment="1">
      <alignment horizontal="center" vertical="center"/>
    </xf>
    <xf numFmtId="0" fontId="10" fillId="5" borderId="55" xfId="12" applyFont="1" applyFill="1" applyBorder="1" applyAlignment="1">
      <alignment horizontal="center" vertical="center"/>
    </xf>
    <xf numFmtId="0" fontId="10" fillId="5" borderId="64" xfId="12" applyFont="1" applyFill="1" applyBorder="1" applyAlignment="1">
      <alignment horizontal="center" vertical="center"/>
    </xf>
    <xf numFmtId="0" fontId="9" fillId="5" borderId="65" xfId="12" applyFont="1" applyFill="1" applyBorder="1" applyAlignment="1">
      <alignment horizontal="center" vertical="center"/>
    </xf>
    <xf numFmtId="0" fontId="9" fillId="5" borderId="67" xfId="12" applyFont="1" applyFill="1" applyBorder="1" applyAlignment="1">
      <alignment horizontal="center" vertical="center"/>
    </xf>
    <xf numFmtId="0" fontId="9" fillId="5" borderId="68" xfId="12" applyFont="1" applyFill="1" applyBorder="1" applyAlignment="1">
      <alignment horizontal="center" vertical="center"/>
    </xf>
    <xf numFmtId="0" fontId="5" fillId="0" borderId="84" xfId="12" applyFont="1" applyBorder="1"/>
    <xf numFmtId="0" fontId="10" fillId="0" borderId="37" xfId="12" applyFont="1" applyBorder="1" applyAlignment="1"/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0" fontId="10" fillId="0" borderId="47" xfId="12" applyFont="1" applyBorder="1" applyAlignment="1">
      <alignment horizontal="center"/>
    </xf>
    <xf numFmtId="0" fontId="10" fillId="0" borderId="30" xfId="12" applyFont="1" applyBorder="1" applyAlignment="1">
      <alignment horizontal="center"/>
    </xf>
    <xf numFmtId="0" fontId="10" fillId="0" borderId="32" xfId="12" applyFont="1" applyBorder="1" applyAlignment="1">
      <alignment horizontal="center"/>
    </xf>
    <xf numFmtId="0" fontId="10" fillId="0" borderId="12" xfId="12" applyFont="1" applyBorder="1"/>
    <xf numFmtId="0" fontId="11" fillId="0" borderId="24" xfId="12" applyFont="1" applyFill="1" applyBorder="1" applyAlignment="1">
      <alignment horizontal="center"/>
    </xf>
    <xf numFmtId="0" fontId="9" fillId="0" borderId="58" xfId="12" applyFont="1" applyBorder="1"/>
    <xf numFmtId="0" fontId="10" fillId="0" borderId="59" xfId="12" applyFont="1" applyBorder="1"/>
    <xf numFmtId="0" fontId="10" fillId="0" borderId="48" xfId="12" applyFont="1" applyBorder="1"/>
    <xf numFmtId="43" fontId="9" fillId="0" borderId="66" xfId="23" applyFont="1" applyBorder="1" applyAlignment="1">
      <alignment horizontal="center"/>
    </xf>
    <xf numFmtId="43" fontId="9" fillId="0" borderId="66" xfId="12" applyNumberFormat="1" applyFont="1" applyBorder="1" applyAlignment="1">
      <alignment horizontal="center"/>
    </xf>
    <xf numFmtId="0" fontId="10" fillId="0" borderId="14" xfId="12" applyFont="1" applyBorder="1"/>
    <xf numFmtId="0" fontId="10" fillId="0" borderId="4" xfId="12" applyFont="1" applyBorder="1"/>
    <xf numFmtId="0" fontId="10" fillId="0" borderId="0" xfId="0" applyFont="1" applyBorder="1"/>
    <xf numFmtId="0" fontId="11" fillId="0" borderId="91" xfId="12" applyFont="1" applyFill="1" applyBorder="1"/>
    <xf numFmtId="0" fontId="11" fillId="0" borderId="0" xfId="12" applyFont="1" applyFill="1" applyBorder="1"/>
    <xf numFmtId="0" fontId="11" fillId="0" borderId="26" xfId="12" applyFont="1" applyFill="1" applyBorder="1"/>
    <xf numFmtId="0" fontId="11" fillId="0" borderId="89" xfId="12" applyFont="1" applyFill="1" applyBorder="1"/>
    <xf numFmtId="0" fontId="10" fillId="0" borderId="4" xfId="0" applyFont="1" applyBorder="1" applyAlignment="1"/>
    <xf numFmtId="0" fontId="10" fillId="0" borderId="0" xfId="0" applyFont="1" applyBorder="1" applyAlignment="1"/>
    <xf numFmtId="0" fontId="10" fillId="0" borderId="5" xfId="0" applyFont="1" applyBorder="1" applyAlignment="1"/>
    <xf numFmtId="0" fontId="10" fillId="0" borderId="58" xfId="0" applyFont="1" applyBorder="1" applyAlignment="1"/>
    <xf numFmtId="0" fontId="10" fillId="0" borderId="59" xfId="0" applyFont="1" applyBorder="1" applyAlignment="1"/>
    <xf numFmtId="0" fontId="10" fillId="0" borderId="48" xfId="0" applyFont="1" applyBorder="1" applyAlignment="1"/>
    <xf numFmtId="0" fontId="6" fillId="0" borderId="60" xfId="12" applyFont="1" applyBorder="1" applyAlignment="1">
      <alignment horizontal="center"/>
    </xf>
    <xf numFmtId="0" fontId="6" fillId="0" borderId="26" xfId="12" applyFont="1" applyBorder="1" applyAlignment="1">
      <alignment horizontal="center"/>
    </xf>
    <xf numFmtId="0" fontId="6" fillId="0" borderId="56" xfId="12" applyFont="1" applyBorder="1" applyAlignment="1">
      <alignment horizontal="center"/>
    </xf>
    <xf numFmtId="0" fontId="6" fillId="0" borderId="91" xfId="12" applyFont="1" applyBorder="1" applyAlignment="1">
      <alignment horizontal="center"/>
    </xf>
    <xf numFmtId="0" fontId="6" fillId="0" borderId="89" xfId="12" applyFont="1" applyBorder="1" applyAlignment="1">
      <alignment horizontal="center"/>
    </xf>
    <xf numFmtId="0" fontId="5" fillId="0" borderId="98" xfId="12" applyFont="1" applyFill="1" applyBorder="1" applyAlignment="1">
      <alignment horizontal="center" vertical="center" wrapText="1"/>
    </xf>
    <xf numFmtId="0" fontId="3" fillId="0" borderId="98" xfId="12" applyFont="1" applyFill="1" applyBorder="1"/>
    <xf numFmtId="0" fontId="5" fillId="0" borderId="72" xfId="12" applyFont="1" applyBorder="1"/>
    <xf numFmtId="0" fontId="5" fillId="0" borderId="17" xfId="12" applyFont="1" applyFill="1" applyBorder="1" applyAlignment="1">
      <alignment horizontal="center" vertical="center" wrapText="1"/>
    </xf>
    <xf numFmtId="0" fontId="5" fillId="0" borderId="22" xfId="12" applyFont="1" applyBorder="1"/>
    <xf numFmtId="0" fontId="6" fillId="0" borderId="41" xfId="12" applyFont="1" applyBorder="1"/>
    <xf numFmtId="0" fontId="5" fillId="0" borderId="42" xfId="12" applyFont="1" applyBorder="1"/>
    <xf numFmtId="0" fontId="6" fillId="0" borderId="99" xfId="12" applyFont="1" applyBorder="1"/>
    <xf numFmtId="0" fontId="11" fillId="3" borderId="1" xfId="12" applyFont="1" applyFill="1" applyBorder="1" applyAlignment="1">
      <alignment horizontal="center"/>
    </xf>
    <xf numFmtId="0" fontId="10" fillId="0" borderId="1" xfId="0" applyFont="1" applyBorder="1"/>
    <xf numFmtId="0" fontId="11" fillId="2" borderId="1" xfId="12" applyFont="1" applyFill="1" applyBorder="1" applyAlignment="1">
      <alignment horizontal="center"/>
    </xf>
    <xf numFmtId="0" fontId="5" fillId="0" borderId="14" xfId="12" applyFont="1" applyBorder="1"/>
    <xf numFmtId="0" fontId="24" fillId="0" borderId="46" xfId="12" applyFont="1" applyFill="1" applyBorder="1" applyAlignment="1">
      <alignment horizontal="center"/>
    </xf>
    <xf numFmtId="0" fontId="24" fillId="0" borderId="76" xfId="12" applyFont="1" applyFill="1" applyBorder="1" applyAlignment="1">
      <alignment horizontal="center"/>
    </xf>
    <xf numFmtId="0" fontId="24" fillId="0" borderId="1" xfId="12" applyFont="1" applyFill="1" applyBorder="1" applyAlignment="1">
      <alignment horizontal="center"/>
    </xf>
    <xf numFmtId="0" fontId="24" fillId="0" borderId="0" xfId="0" applyFont="1"/>
    <xf numFmtId="0" fontId="10" fillId="0" borderId="0" xfId="0" applyFont="1" applyAlignment="1"/>
    <xf numFmtId="164" fontId="25" fillId="0" borderId="58" xfId="6" applyFont="1" applyBorder="1" applyAlignment="1"/>
    <xf numFmtId="164" fontId="25" fillId="0" borderId="59" xfId="6" applyFont="1" applyBorder="1" applyAlignment="1"/>
    <xf numFmtId="49" fontId="11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/>
    <xf numFmtId="0" fontId="22" fillId="0" borderId="0" xfId="0" applyFont="1"/>
    <xf numFmtId="0" fontId="11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9" fillId="0" borderId="71" xfId="12" applyFont="1" applyBorder="1" applyAlignment="1">
      <alignment horizontal="center" vertical="center" wrapText="1"/>
    </xf>
    <xf numFmtId="0" fontId="9" fillId="0" borderId="30" xfId="12" applyFont="1" applyBorder="1" applyAlignment="1">
      <alignment horizontal="center" vertical="center" wrapText="1"/>
    </xf>
    <xf numFmtId="0" fontId="10" fillId="0" borderId="46" xfId="12" applyFont="1" applyFill="1" applyBorder="1" applyAlignment="1">
      <alignment horizontal="center"/>
    </xf>
    <xf numFmtId="0" fontId="10" fillId="0" borderId="76" xfId="12" applyFont="1" applyFill="1" applyBorder="1" applyAlignment="1">
      <alignment horizontal="center"/>
    </xf>
    <xf numFmtId="0" fontId="11" fillId="0" borderId="57" xfId="12" applyFont="1" applyBorder="1" applyAlignment="1">
      <alignment horizontal="center" vertical="center"/>
    </xf>
    <xf numFmtId="0" fontId="11" fillId="0" borderId="39" xfId="12" applyFont="1" applyBorder="1" applyAlignment="1">
      <alignment horizontal="center" vertical="center"/>
    </xf>
    <xf numFmtId="0" fontId="11" fillId="0" borderId="55" xfId="12" applyFont="1" applyBorder="1" applyAlignment="1">
      <alignment horizontal="center" vertical="center"/>
    </xf>
    <xf numFmtId="0" fontId="11" fillId="0" borderId="64" xfId="12" applyFont="1" applyBorder="1" applyAlignment="1">
      <alignment horizontal="center" vertical="center"/>
    </xf>
    <xf numFmtId="0" fontId="10" fillId="4" borderId="57" xfId="12" applyFont="1" applyFill="1" applyBorder="1" applyAlignment="1">
      <alignment horizontal="left"/>
    </xf>
    <xf numFmtId="0" fontId="11" fillId="4" borderId="57" xfId="12" applyFont="1" applyFill="1" applyBorder="1" applyAlignment="1">
      <alignment horizontal="center" vertical="center"/>
    </xf>
    <xf numFmtId="0" fontId="11" fillId="4" borderId="64" xfId="12" applyFont="1" applyFill="1" applyBorder="1" applyAlignment="1">
      <alignment horizontal="center" vertical="center"/>
    </xf>
    <xf numFmtId="0" fontId="10" fillId="4" borderId="30" xfId="12" applyFont="1" applyFill="1" applyBorder="1" applyAlignment="1">
      <alignment horizontal="left"/>
    </xf>
    <xf numFmtId="0" fontId="11" fillId="4" borderId="30" xfId="12" applyFont="1" applyFill="1" applyBorder="1" applyAlignment="1">
      <alignment horizontal="center" vertical="center"/>
    </xf>
    <xf numFmtId="0" fontId="10" fillId="5" borderId="57" xfId="12" applyFont="1" applyFill="1" applyBorder="1" applyAlignment="1">
      <alignment horizontal="left"/>
    </xf>
    <xf numFmtId="0" fontId="11" fillId="5" borderId="57" xfId="12" applyFont="1" applyFill="1" applyBorder="1" applyAlignment="1">
      <alignment horizontal="center" vertical="center"/>
    </xf>
    <xf numFmtId="0" fontId="11" fillId="5" borderId="39" xfId="12" applyFont="1" applyFill="1" applyBorder="1" applyAlignment="1">
      <alignment horizontal="center" vertical="center"/>
    </xf>
    <xf numFmtId="0" fontId="11" fillId="5" borderId="55" xfId="12" applyFont="1" applyFill="1" applyBorder="1" applyAlignment="1">
      <alignment horizontal="center" vertical="center"/>
    </xf>
    <xf numFmtId="0" fontId="11" fillId="5" borderId="64" xfId="12" applyFont="1" applyFill="1" applyBorder="1" applyAlignment="1">
      <alignment horizontal="center" vertical="center"/>
    </xf>
    <xf numFmtId="0" fontId="9" fillId="5" borderId="65" xfId="12" applyFont="1" applyFill="1" applyBorder="1" applyAlignment="1">
      <alignment horizontal="left"/>
    </xf>
    <xf numFmtId="0" fontId="22" fillId="5" borderId="65" xfId="12" applyFont="1" applyFill="1" applyBorder="1" applyAlignment="1">
      <alignment horizontal="center" vertical="center"/>
    </xf>
    <xf numFmtId="0" fontId="22" fillId="5" borderId="67" xfId="12" applyFont="1" applyFill="1" applyBorder="1" applyAlignment="1">
      <alignment horizontal="center" vertical="center"/>
    </xf>
    <xf numFmtId="0" fontId="22" fillId="5" borderId="68" xfId="12" applyFont="1" applyFill="1" applyBorder="1" applyAlignment="1">
      <alignment horizontal="center" vertical="center"/>
    </xf>
    <xf numFmtId="0" fontId="9" fillId="0" borderId="91" xfId="12" applyFont="1" applyBorder="1" applyAlignment="1">
      <alignment horizontal="center" vertical="center" wrapText="1"/>
    </xf>
    <xf numFmtId="0" fontId="10" fillId="0" borderId="72" xfId="12" applyFont="1" applyBorder="1"/>
    <xf numFmtId="0" fontId="10" fillId="0" borderId="84" xfId="12" applyFont="1" applyBorder="1"/>
    <xf numFmtId="0" fontId="10" fillId="0" borderId="60" xfId="12" applyFont="1" applyFill="1" applyBorder="1" applyAlignment="1">
      <alignment horizontal="center" vertical="center" wrapText="1"/>
    </xf>
    <xf numFmtId="0" fontId="11" fillId="3" borderId="60" xfId="12" applyFont="1" applyFill="1" applyBorder="1" applyAlignment="1">
      <alignment horizontal="center"/>
    </xf>
    <xf numFmtId="0" fontId="11" fillId="0" borderId="1" xfId="12" applyFont="1" applyFill="1" applyBorder="1" applyAlignment="1"/>
    <xf numFmtId="0" fontId="10" fillId="0" borderId="1" xfId="12" applyFont="1" applyFill="1" applyBorder="1" applyAlignment="1">
      <alignment vertical="center"/>
    </xf>
    <xf numFmtId="0" fontId="11" fillId="2" borderId="1" xfId="12" applyFont="1" applyFill="1" applyBorder="1" applyAlignment="1">
      <alignment vertic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 applyAlignment="1"/>
    <xf numFmtId="164" fontId="9" fillId="0" borderId="58" xfId="6" applyFont="1" applyBorder="1" applyAlignment="1"/>
    <xf numFmtId="0" fontId="10" fillId="0" borderId="24" xfId="12" applyFont="1" applyFill="1" applyBorder="1" applyAlignment="1">
      <alignment horizontal="center" vertical="center" wrapText="1"/>
    </xf>
    <xf numFmtId="0" fontId="10" fillId="0" borderId="1" xfId="12" applyFont="1" applyFill="1" applyBorder="1" applyAlignment="1">
      <alignment horizontal="center" wrapText="1"/>
    </xf>
    <xf numFmtId="0" fontId="10" fillId="0" borderId="1" xfId="12" applyFont="1" applyFill="1" applyBorder="1" applyAlignment="1">
      <alignment horizontal="center"/>
    </xf>
    <xf numFmtId="164" fontId="9" fillId="0" borderId="59" xfId="6" applyFont="1" applyBorder="1" applyAlignment="1"/>
    <xf numFmtId="0" fontId="9" fillId="0" borderId="71" xfId="12" applyFont="1" applyBorder="1" applyAlignment="1">
      <alignment horizontal="center" vertical="center"/>
    </xf>
    <xf numFmtId="0" fontId="9" fillId="0" borderId="34" xfId="15" applyFont="1" applyBorder="1" applyAlignment="1"/>
    <xf numFmtId="0" fontId="9" fillId="0" borderId="44" xfId="15" applyFont="1" applyBorder="1" applyAlignment="1"/>
    <xf numFmtId="0" fontId="9" fillId="0" borderId="59" xfId="15" applyFont="1" applyBorder="1" applyAlignment="1"/>
    <xf numFmtId="0" fontId="9" fillId="0" borderId="48" xfId="15" applyFont="1" applyBorder="1" applyAlignment="1"/>
    <xf numFmtId="0" fontId="9" fillId="0" borderId="14" xfId="12" applyFont="1" applyBorder="1"/>
    <xf numFmtId="0" fontId="10" fillId="0" borderId="15" xfId="12" applyFont="1" applyBorder="1"/>
    <xf numFmtId="0" fontId="9" fillId="0" borderId="57" xfId="12" applyFont="1" applyBorder="1" applyAlignment="1">
      <alignment horizontal="center"/>
    </xf>
    <xf numFmtId="0" fontId="9" fillId="0" borderId="47" xfId="12" applyFont="1" applyBorder="1" applyAlignment="1">
      <alignment horizontal="center"/>
    </xf>
    <xf numFmtId="0" fontId="9" fillId="0" borderId="31" xfId="12" applyFont="1" applyBorder="1" applyAlignment="1">
      <alignment horizontal="center"/>
    </xf>
    <xf numFmtId="0" fontId="9" fillId="0" borderId="30" xfId="12" applyFont="1" applyBorder="1" applyAlignment="1">
      <alignment horizontal="center"/>
    </xf>
    <xf numFmtId="0" fontId="9" fillId="0" borderId="32" xfId="12" applyFont="1" applyBorder="1" applyAlignment="1">
      <alignment horizontal="center"/>
    </xf>
    <xf numFmtId="0" fontId="10" fillId="0" borderId="23" xfId="12" applyFont="1" applyBorder="1" applyAlignment="1">
      <alignment horizontal="center"/>
    </xf>
    <xf numFmtId="0" fontId="11" fillId="0" borderId="24" xfId="12" applyFont="1" applyFill="1" applyBorder="1"/>
    <xf numFmtId="0" fontId="11" fillId="0" borderId="3" xfId="12" applyFont="1" applyFill="1" applyBorder="1"/>
    <xf numFmtId="0" fontId="11" fillId="0" borderId="33" xfId="12" applyFont="1" applyFill="1" applyBorder="1"/>
    <xf numFmtId="0" fontId="11" fillId="0" borderId="25" xfId="12" applyFont="1" applyFill="1" applyBorder="1"/>
    <xf numFmtId="0" fontId="11" fillId="0" borderId="17" xfId="12" applyFont="1" applyFill="1" applyBorder="1"/>
    <xf numFmtId="0" fontId="11" fillId="0" borderId="15" xfId="12" applyFont="1" applyFill="1" applyBorder="1"/>
    <xf numFmtId="0" fontId="11" fillId="3" borderId="15" xfId="12" applyFont="1" applyFill="1" applyBorder="1"/>
    <xf numFmtId="0" fontId="11" fillId="0" borderId="16" xfId="12" applyFont="1" applyFill="1" applyBorder="1"/>
    <xf numFmtId="0" fontId="11" fillId="3" borderId="17" xfId="12" applyFont="1" applyFill="1" applyBorder="1"/>
    <xf numFmtId="0" fontId="11" fillId="0" borderId="22" xfId="12" applyFont="1" applyFill="1" applyBorder="1"/>
    <xf numFmtId="0" fontId="11" fillId="2" borderId="1" xfId="12" applyFont="1" applyFill="1" applyBorder="1"/>
    <xf numFmtId="0" fontId="11" fillId="2" borderId="7" xfId="12" applyFont="1" applyFill="1" applyBorder="1"/>
    <xf numFmtId="0" fontId="11" fillId="3" borderId="7" xfId="12" applyFont="1" applyFill="1" applyBorder="1"/>
    <xf numFmtId="0" fontId="11" fillId="2" borderId="18" xfId="12" applyFont="1" applyFill="1" applyBorder="1"/>
    <xf numFmtId="0" fontId="11" fillId="3" borderId="1" xfId="12" applyFont="1" applyFill="1" applyBorder="1"/>
    <xf numFmtId="0" fontId="11" fillId="2" borderId="23" xfId="12" applyFont="1" applyFill="1" applyBorder="1"/>
    <xf numFmtId="0" fontId="11" fillId="0" borderId="7" xfId="12" applyFont="1" applyFill="1" applyBorder="1"/>
    <xf numFmtId="0" fontId="11" fillId="0" borderId="18" xfId="12" applyFont="1" applyFill="1" applyBorder="1"/>
    <xf numFmtId="0" fontId="11" fillId="3" borderId="23" xfId="12" applyFont="1" applyFill="1" applyBorder="1"/>
    <xf numFmtId="0" fontId="10" fillId="0" borderId="4" xfId="12" applyFont="1" applyBorder="1" applyAlignment="1">
      <alignment horizontal="left"/>
    </xf>
    <xf numFmtId="0" fontId="9" fillId="0" borderId="2" xfId="12" applyFont="1" applyFill="1" applyBorder="1" applyAlignment="1">
      <alignment horizontal="left"/>
    </xf>
    <xf numFmtId="0" fontId="9" fillId="0" borderId="3" xfId="12" applyFont="1" applyFill="1" applyBorder="1" applyAlignment="1">
      <alignment horizontal="left"/>
    </xf>
    <xf numFmtId="0" fontId="9" fillId="0" borderId="33" xfId="12" applyFont="1" applyFill="1" applyBorder="1" applyAlignment="1">
      <alignment horizontal="left"/>
    </xf>
    <xf numFmtId="0" fontId="10" fillId="0" borderId="33" xfId="12" applyFont="1" applyFill="1" applyBorder="1" applyAlignment="1">
      <alignment horizontal="center" vertical="center" wrapText="1"/>
    </xf>
    <xf numFmtId="0" fontId="22" fillId="0" borderId="24" xfId="12" applyFont="1" applyFill="1" applyBorder="1" applyAlignment="1">
      <alignment horizontal="center"/>
    </xf>
    <xf numFmtId="0" fontId="22" fillId="0" borderId="3" xfId="12" applyFont="1" applyFill="1" applyBorder="1" applyAlignment="1">
      <alignment horizontal="center"/>
    </xf>
    <xf numFmtId="0" fontId="22" fillId="0" borderId="33" xfId="12" applyFont="1" applyFill="1" applyBorder="1" applyAlignment="1">
      <alignment horizontal="center"/>
    </xf>
    <xf numFmtId="0" fontId="22" fillId="0" borderId="25" xfId="12" applyFont="1" applyFill="1" applyBorder="1" applyAlignment="1">
      <alignment horizontal="center"/>
    </xf>
    <xf numFmtId="0" fontId="9" fillId="0" borderId="14" xfId="12" applyFont="1" applyFill="1" applyBorder="1" applyAlignment="1">
      <alignment horizontal="left"/>
    </xf>
    <xf numFmtId="0" fontId="9" fillId="0" borderId="15" xfId="12" applyFont="1" applyFill="1" applyBorder="1" applyAlignment="1">
      <alignment horizontal="left"/>
    </xf>
    <xf numFmtId="0" fontId="9" fillId="0" borderId="16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center" wrapText="1"/>
    </xf>
    <xf numFmtId="0" fontId="11" fillId="3" borderId="16" xfId="12" applyFont="1" applyFill="1" applyBorder="1" applyAlignment="1">
      <alignment horizontal="center"/>
    </xf>
    <xf numFmtId="0" fontId="11" fillId="0" borderId="17" xfId="12" applyFont="1" applyFill="1" applyBorder="1" applyAlignment="1">
      <alignment horizontal="center"/>
    </xf>
    <xf numFmtId="0" fontId="11" fillId="0" borderId="22" xfId="12" applyFont="1" applyFill="1" applyBorder="1" applyAlignment="1">
      <alignment horizontal="center"/>
    </xf>
    <xf numFmtId="0" fontId="22" fillId="0" borderId="1" xfId="12" applyFont="1" applyFill="1" applyBorder="1" applyAlignment="1">
      <alignment horizontal="center"/>
    </xf>
    <xf numFmtId="0" fontId="11" fillId="0" borderId="7" xfId="12" applyFont="1" applyFill="1" applyBorder="1" applyAlignment="1">
      <alignment horizontal="center"/>
    </xf>
    <xf numFmtId="0" fontId="11" fillId="0" borderId="18" xfId="12" applyFont="1" applyFill="1" applyBorder="1" applyAlignment="1">
      <alignment horizontal="center"/>
    </xf>
    <xf numFmtId="0" fontId="11" fillId="0" borderId="23" xfId="12" applyFont="1" applyFill="1" applyBorder="1" applyAlignment="1">
      <alignment horizontal="center"/>
    </xf>
    <xf numFmtId="0" fontId="22" fillId="2" borderId="1" xfId="12" applyFont="1" applyFill="1" applyBorder="1" applyAlignment="1">
      <alignment horizontal="center"/>
    </xf>
    <xf numFmtId="0" fontId="11" fillId="2" borderId="7" xfId="12" applyFont="1" applyFill="1" applyBorder="1" applyAlignment="1">
      <alignment horizontal="center"/>
    </xf>
    <xf numFmtId="0" fontId="11" fillId="2" borderId="18" xfId="12" applyFont="1" applyFill="1" applyBorder="1" applyAlignment="1">
      <alignment horizontal="center"/>
    </xf>
    <xf numFmtId="0" fontId="11" fillId="2" borderId="23" xfId="12" applyFont="1" applyFill="1" applyBorder="1" applyAlignment="1">
      <alignment horizontal="center"/>
    </xf>
    <xf numFmtId="0" fontId="11" fillId="3" borderId="7" xfId="12" applyFont="1" applyFill="1" applyBorder="1" applyAlignment="1">
      <alignment horizontal="center"/>
    </xf>
    <xf numFmtId="0" fontId="9" fillId="0" borderId="14" xfId="12" applyFont="1" applyFill="1" applyBorder="1" applyAlignment="1"/>
    <xf numFmtId="0" fontId="9" fillId="0" borderId="7" xfId="12" applyFont="1" applyFill="1" applyBorder="1" applyAlignment="1"/>
    <xf numFmtId="0" fontId="9" fillId="0" borderId="18" xfId="12" applyFont="1" applyFill="1" applyBorder="1" applyAlignment="1"/>
    <xf numFmtId="0" fontId="11" fillId="3" borderId="18" xfId="12" applyFont="1" applyFill="1" applyBorder="1" applyAlignment="1">
      <alignment horizontal="center"/>
    </xf>
    <xf numFmtId="0" fontId="11" fillId="3" borderId="23" xfId="12" applyFont="1" applyFill="1" applyBorder="1" applyAlignment="1">
      <alignment horizontal="center"/>
    </xf>
    <xf numFmtId="0" fontId="22" fillId="0" borderId="76" xfId="12" applyFont="1" applyFill="1" applyBorder="1" applyAlignment="1">
      <alignment horizontal="center"/>
    </xf>
    <xf numFmtId="0" fontId="22" fillId="0" borderId="29" xfId="12" applyFont="1" applyFill="1" applyBorder="1" applyAlignment="1">
      <alignment horizontal="center"/>
    </xf>
    <xf numFmtId="0" fontId="22" fillId="0" borderId="73" xfId="12" applyFont="1" applyFill="1" applyBorder="1" applyAlignment="1">
      <alignment horizontal="center"/>
    </xf>
    <xf numFmtId="0" fontId="22" fillId="0" borderId="74" xfId="12" applyFont="1" applyFill="1" applyBorder="1" applyAlignment="1">
      <alignment horizontal="center"/>
    </xf>
    <xf numFmtId="9" fontId="10" fillId="0" borderId="23" xfId="12" applyNumberFormat="1" applyFont="1" applyBorder="1" applyAlignment="1">
      <alignment horizontal="center"/>
    </xf>
    <xf numFmtId="0" fontId="10" fillId="0" borderId="7" xfId="12" applyFont="1" applyFill="1" applyBorder="1" applyAlignment="1">
      <alignment horizontal="center" vertical="top"/>
    </xf>
    <xf numFmtId="0" fontId="10" fillId="0" borderId="18" xfId="12" applyFont="1" applyFill="1" applyBorder="1" applyAlignment="1">
      <alignment horizontal="center" vertical="top"/>
    </xf>
    <xf numFmtId="0" fontId="26" fillId="0" borderId="7" xfId="0" applyFont="1" applyBorder="1"/>
    <xf numFmtId="0" fontId="27" fillId="0" borderId="7" xfId="0" applyFont="1" applyBorder="1"/>
    <xf numFmtId="0" fontId="27" fillId="0" borderId="18" xfId="0" applyFont="1" applyBorder="1"/>
    <xf numFmtId="0" fontId="10" fillId="0" borderId="17" xfId="12" applyFont="1" applyFill="1" applyBorder="1" applyAlignment="1">
      <alignment horizontal="center" vertical="center" wrapText="1"/>
    </xf>
    <xf numFmtId="0" fontId="27" fillId="0" borderId="0" xfId="0" applyFont="1"/>
    <xf numFmtId="0" fontId="10" fillId="0" borderId="4" xfId="0" applyFont="1" applyBorder="1"/>
    <xf numFmtId="0" fontId="10" fillId="0" borderId="5" xfId="0" applyFont="1" applyBorder="1"/>
    <xf numFmtId="0" fontId="10" fillId="0" borderId="59" xfId="0" applyFont="1" applyBorder="1"/>
    <xf numFmtId="0" fontId="10" fillId="0" borderId="48" xfId="0" applyFont="1" applyBorder="1"/>
    <xf numFmtId="0" fontId="10" fillId="0" borderId="0" xfId="15" applyFont="1" applyBorder="1" applyAlignment="1">
      <alignment horizontal="center"/>
    </xf>
    <xf numFmtId="0" fontId="10" fillId="0" borderId="5" xfId="15" applyFont="1" applyBorder="1" applyAlignment="1">
      <alignment horizontal="center"/>
    </xf>
    <xf numFmtId="0" fontId="10" fillId="6" borderId="24" xfId="12" applyFont="1" applyFill="1" applyBorder="1"/>
    <xf numFmtId="0" fontId="11" fillId="6" borderId="1" xfId="12" applyFont="1" applyFill="1" applyBorder="1"/>
    <xf numFmtId="0" fontId="10" fillId="6" borderId="1" xfId="12" applyFont="1" applyFill="1" applyBorder="1"/>
    <xf numFmtId="0" fontId="11" fillId="6" borderId="18" xfId="12" applyFont="1" applyFill="1" applyBorder="1"/>
    <xf numFmtId="0" fontId="11" fillId="6" borderId="23" xfId="12" applyFont="1" applyFill="1" applyBorder="1"/>
    <xf numFmtId="0" fontId="11" fillId="6" borderId="7" xfId="12" applyFont="1" applyFill="1" applyBorder="1"/>
    <xf numFmtId="0" fontId="11" fillId="6" borderId="17" xfId="12" applyFont="1" applyFill="1" applyBorder="1" applyAlignment="1">
      <alignment horizontal="center"/>
    </xf>
    <xf numFmtId="0" fontId="11" fillId="6" borderId="1" xfId="12" applyFont="1" applyFill="1" applyBorder="1" applyAlignment="1">
      <alignment horizontal="center"/>
    </xf>
    <xf numFmtId="0" fontId="11" fillId="6" borderId="7" xfId="12" applyFont="1" applyFill="1" applyBorder="1" applyAlignment="1">
      <alignment horizontal="center"/>
    </xf>
    <xf numFmtId="0" fontId="11" fillId="6" borderId="18" xfId="12" applyFont="1" applyFill="1" applyBorder="1" applyAlignment="1">
      <alignment horizontal="center"/>
    </xf>
    <xf numFmtId="0" fontId="9" fillId="0" borderId="36" xfId="12" applyFont="1" applyBorder="1" applyAlignment="1"/>
    <xf numFmtId="0" fontId="9" fillId="0" borderId="60" xfId="12" applyFont="1" applyBorder="1" applyAlignment="1">
      <alignment horizontal="center"/>
    </xf>
    <xf numFmtId="0" fontId="9" fillId="0" borderId="91" xfId="12" applyFont="1" applyBorder="1" applyAlignment="1">
      <alignment horizontal="center"/>
    </xf>
    <xf numFmtId="0" fontId="9" fillId="0" borderId="26" xfId="12" applyFont="1" applyBorder="1" applyAlignment="1">
      <alignment horizontal="center"/>
    </xf>
    <xf numFmtId="0" fontId="9" fillId="0" borderId="89" xfId="12" applyFont="1" applyBorder="1" applyAlignment="1">
      <alignment horizontal="center"/>
    </xf>
    <xf numFmtId="0" fontId="10" fillId="0" borderId="1" xfId="12" applyFont="1" applyBorder="1" applyAlignment="1">
      <alignment horizontal="center" vertical="center" wrapText="1"/>
    </xf>
    <xf numFmtId="0" fontId="10" fillId="3" borderId="1" xfId="12" applyFont="1" applyFill="1" applyBorder="1" applyAlignment="1">
      <alignment horizontal="center"/>
    </xf>
    <xf numFmtId="0" fontId="9" fillId="0" borderId="7" xfId="12" applyFont="1" applyBorder="1" applyAlignment="1">
      <alignment horizontal="center"/>
    </xf>
    <xf numFmtId="0" fontId="9" fillId="0" borderId="1" xfId="12" applyFont="1" applyBorder="1" applyAlignment="1">
      <alignment horizontal="center"/>
    </xf>
    <xf numFmtId="0" fontId="9" fillId="0" borderId="18" xfId="12" applyFont="1" applyBorder="1" applyAlignment="1">
      <alignment horizontal="center"/>
    </xf>
    <xf numFmtId="0" fontId="9" fillId="0" borderId="23" xfId="12" applyFont="1" applyBorder="1" applyAlignment="1">
      <alignment horizontal="center"/>
    </xf>
    <xf numFmtId="0" fontId="10" fillId="0" borderId="17" xfId="12" applyFont="1" applyBorder="1" applyAlignment="1">
      <alignment horizontal="center" vertical="center" wrapText="1"/>
    </xf>
    <xf numFmtId="0" fontId="9" fillId="0" borderId="1" xfId="12" applyFont="1" applyFill="1" applyBorder="1" applyAlignment="1">
      <alignment horizontal="center"/>
    </xf>
    <xf numFmtId="0" fontId="11" fillId="0" borderId="46" xfId="12" applyFont="1" applyFill="1" applyBorder="1" applyAlignment="1">
      <alignment horizontal="center"/>
    </xf>
    <xf numFmtId="0" fontId="11" fillId="0" borderId="72" xfId="12" applyFont="1" applyFill="1" applyBorder="1" applyAlignment="1">
      <alignment horizontal="center"/>
    </xf>
    <xf numFmtId="43" fontId="9" fillId="0" borderId="74" xfId="12" applyNumberFormat="1" applyFont="1" applyBorder="1" applyAlignment="1">
      <alignment horizontal="center"/>
    </xf>
    <xf numFmtId="0" fontId="23" fillId="0" borderId="0" xfId="12" applyFont="1" applyBorder="1" applyAlignment="1"/>
    <xf numFmtId="0" fontId="23" fillId="0" borderId="5" xfId="0" applyFont="1" applyBorder="1"/>
    <xf numFmtId="0" fontId="10" fillId="0" borderId="2" xfId="12" applyFont="1" applyFill="1" applyBorder="1" applyAlignment="1">
      <alignment horizontal="left" vertical="top"/>
    </xf>
    <xf numFmtId="0" fontId="10" fillId="0" borderId="3" xfId="12" applyFont="1" applyFill="1" applyBorder="1" applyAlignment="1">
      <alignment horizontal="left" vertical="top"/>
    </xf>
    <xf numFmtId="0" fontId="10" fillId="0" borderId="33" xfId="12" applyFont="1" applyFill="1" applyBorder="1" applyAlignment="1">
      <alignment horizontal="left" vertical="top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10" fillId="0" borderId="40" xfId="12" applyFont="1" applyFill="1" applyBorder="1" applyAlignment="1">
      <alignment horizontal="center"/>
    </xf>
    <xf numFmtId="0" fontId="9" fillId="0" borderId="38" xfId="9" applyFont="1" applyFill="1" applyBorder="1" applyAlignment="1">
      <alignment horizontal="left"/>
    </xf>
    <xf numFmtId="0" fontId="9" fillId="0" borderId="39" xfId="9" applyFont="1" applyFill="1" applyBorder="1" applyAlignment="1">
      <alignment horizontal="left"/>
    </xf>
    <xf numFmtId="0" fontId="9" fillId="0" borderId="0" xfId="15" applyFont="1" applyBorder="1" applyAlignment="1">
      <alignment horizontal="center"/>
    </xf>
    <xf numFmtId="0" fontId="9" fillId="0" borderId="5" xfId="15" applyFont="1" applyBorder="1" applyAlignment="1">
      <alignment horizontal="center"/>
    </xf>
    <xf numFmtId="0" fontId="10" fillId="0" borderId="14" xfId="12" applyFont="1" applyBorder="1" applyAlignment="1">
      <alignment horizontal="left"/>
    </xf>
    <xf numFmtId="0" fontId="10" fillId="0" borderId="0" xfId="12" applyFont="1" applyBorder="1" applyAlignment="1">
      <alignment horizontal="left"/>
    </xf>
    <xf numFmtId="0" fontId="10" fillId="0" borderId="5" xfId="12" applyFont="1" applyBorder="1" applyAlignment="1">
      <alignment horizontal="left"/>
    </xf>
    <xf numFmtId="0" fontId="9" fillId="0" borderId="41" xfId="12" applyFont="1" applyBorder="1"/>
    <xf numFmtId="0" fontId="10" fillId="0" borderId="42" xfId="12" applyFont="1" applyBorder="1"/>
    <xf numFmtId="0" fontId="9" fillId="0" borderId="99" xfId="12" applyFont="1" applyBorder="1"/>
    <xf numFmtId="9" fontId="10" fillId="0" borderId="22" xfId="12" applyNumberFormat="1" applyFont="1" applyBorder="1"/>
    <xf numFmtId="0" fontId="11" fillId="6" borderId="17" xfId="12" applyFont="1" applyFill="1" applyBorder="1"/>
    <xf numFmtId="0" fontId="9" fillId="0" borderId="6" xfId="12" applyFont="1" applyBorder="1"/>
    <xf numFmtId="0" fontId="11" fillId="6" borderId="46" xfId="12" applyFont="1" applyFill="1" applyBorder="1"/>
    <xf numFmtId="0" fontId="11" fillId="6" borderId="72" xfId="12" applyFont="1" applyFill="1" applyBorder="1"/>
    <xf numFmtId="0" fontId="9" fillId="0" borderId="24" xfId="12" applyFont="1" applyBorder="1" applyAlignment="1">
      <alignment horizontal="center"/>
    </xf>
    <xf numFmtId="0" fontId="9" fillId="0" borderId="52" xfId="12" applyFont="1" applyBorder="1" applyAlignment="1">
      <alignment horizontal="center"/>
    </xf>
    <xf numFmtId="0" fontId="10" fillId="0" borderId="79" xfId="12" applyFont="1" applyBorder="1" applyAlignment="1">
      <alignment horizontal="left" vertical="center"/>
    </xf>
    <xf numFmtId="0" fontId="10" fillId="0" borderId="1" xfId="12" applyFont="1" applyBorder="1" applyAlignment="1">
      <alignment horizontal="left" vertical="center"/>
    </xf>
    <xf numFmtId="0" fontId="9" fillId="0" borderId="17" xfId="12" applyFont="1" applyBorder="1" applyAlignment="1">
      <alignment horizontal="center"/>
    </xf>
    <xf numFmtId="0" fontId="9" fillId="0" borderId="49" xfId="12" applyFont="1" applyBorder="1" applyAlignment="1">
      <alignment horizontal="center"/>
    </xf>
    <xf numFmtId="0" fontId="11" fillId="6" borderId="15" xfId="12" applyFont="1" applyFill="1" applyBorder="1"/>
    <xf numFmtId="49" fontId="10" fillId="0" borderId="6" xfId="12" applyNumberFormat="1" applyFont="1" applyFill="1" applyBorder="1" applyAlignment="1">
      <alignment horizontal="left"/>
    </xf>
    <xf numFmtId="49" fontId="10" fillId="0" borderId="7" xfId="12" applyNumberFormat="1" applyFont="1" applyFill="1" applyBorder="1" applyAlignment="1">
      <alignment horizontal="left"/>
    </xf>
    <xf numFmtId="49" fontId="10" fillId="0" borderId="18" xfId="12" applyNumberFormat="1" applyFont="1" applyFill="1" applyBorder="1" applyAlignment="1">
      <alignment horizontal="left"/>
    </xf>
    <xf numFmtId="0" fontId="10" fillId="0" borderId="87" xfId="12" applyFont="1" applyBorder="1"/>
    <xf numFmtId="0" fontId="11" fillId="2" borderId="46" xfId="12" applyFont="1" applyFill="1" applyBorder="1"/>
    <xf numFmtId="0" fontId="11" fillId="2" borderId="10" xfId="12" applyFont="1" applyFill="1" applyBorder="1"/>
    <xf numFmtId="0" fontId="11" fillId="2" borderId="70" xfId="12" applyFont="1" applyFill="1" applyBorder="1"/>
    <xf numFmtId="0" fontId="11" fillId="2" borderId="82" xfId="12" applyFont="1" applyFill="1" applyBorder="1"/>
    <xf numFmtId="0" fontId="11" fillId="2" borderId="72" xfId="12" applyFont="1" applyFill="1" applyBorder="1"/>
    <xf numFmtId="43" fontId="9" fillId="0" borderId="64" xfId="23" applyFont="1" applyBorder="1" applyAlignment="1">
      <alignment horizontal="center"/>
    </xf>
    <xf numFmtId="0" fontId="10" fillId="0" borderId="78" xfId="0" applyFont="1" applyBorder="1"/>
    <xf numFmtId="0" fontId="10" fillId="0" borderId="60" xfId="0" applyFont="1" applyBorder="1"/>
    <xf numFmtId="0" fontId="11" fillId="2" borderId="24" xfId="12" applyFont="1" applyFill="1" applyBorder="1"/>
    <xf numFmtId="0" fontId="11" fillId="6" borderId="3" xfId="12" applyFont="1" applyFill="1" applyBorder="1"/>
    <xf numFmtId="0" fontId="11" fillId="2" borderId="3" xfId="12" applyFont="1" applyFill="1" applyBorder="1"/>
    <xf numFmtId="0" fontId="11" fillId="2" borderId="33" xfId="12" applyFont="1" applyFill="1" applyBorder="1"/>
    <xf numFmtId="0" fontId="11" fillId="2" borderId="25" xfId="12" applyFont="1" applyFill="1" applyBorder="1"/>
    <xf numFmtId="0" fontId="11" fillId="2" borderId="17" xfId="12" applyFont="1" applyFill="1" applyBorder="1"/>
    <xf numFmtId="0" fontId="11" fillId="2" borderId="15" xfId="12" applyFont="1" applyFill="1" applyBorder="1"/>
    <xf numFmtId="0" fontId="11" fillId="2" borderId="16" xfId="12" applyFont="1" applyFill="1" applyBorder="1"/>
    <xf numFmtId="0" fontId="11" fillId="2" borderId="22" xfId="12" applyFont="1" applyFill="1" applyBorder="1"/>
    <xf numFmtId="49" fontId="10" fillId="0" borderId="79" xfId="0" applyNumberFormat="1" applyFont="1" applyBorder="1"/>
    <xf numFmtId="49" fontId="10" fillId="0" borderId="1" xfId="0" applyNumberFormat="1" applyFont="1" applyBorder="1"/>
    <xf numFmtId="49" fontId="10" fillId="0" borderId="49" xfId="0" applyNumberFormat="1" applyFont="1" applyBorder="1"/>
    <xf numFmtId="49" fontId="10" fillId="0" borderId="18" xfId="0" applyNumberFormat="1" applyFont="1" applyBorder="1"/>
    <xf numFmtId="0" fontId="10" fillId="0" borderId="0" xfId="0" applyFont="1" applyFill="1" applyBorder="1"/>
    <xf numFmtId="0" fontId="10" fillId="0" borderId="72" xfId="12" applyFont="1" applyBorder="1" applyAlignment="1"/>
    <xf numFmtId="0" fontId="9" fillId="0" borderId="4" xfId="9" applyFont="1" applyFill="1" applyBorder="1" applyAlignment="1"/>
    <xf numFmtId="0" fontId="10" fillId="0" borderId="6" xfId="12" quotePrefix="1" applyFont="1" applyBorder="1" applyAlignment="1"/>
    <xf numFmtId="0" fontId="10" fillId="0" borderId="7" xfId="12" quotePrefix="1" applyFont="1" applyBorder="1" applyAlignment="1"/>
    <xf numFmtId="0" fontId="10" fillId="0" borderId="7" xfId="12" applyFont="1" applyBorder="1" applyAlignment="1"/>
    <xf numFmtId="0" fontId="10" fillId="0" borderId="27" xfId="12" applyFont="1" applyBorder="1" applyAlignment="1"/>
    <xf numFmtId="0" fontId="22" fillId="2" borderId="34" xfId="12" applyFont="1" applyFill="1" applyBorder="1" applyAlignment="1">
      <alignment horizontal="center" vertical="center"/>
    </xf>
    <xf numFmtId="0" fontId="9" fillId="0" borderId="109" xfId="12" applyFont="1" applyBorder="1"/>
    <xf numFmtId="0" fontId="9" fillId="0" borderId="110" xfId="12" applyFont="1" applyBorder="1" applyAlignment="1">
      <alignment horizontal="center"/>
    </xf>
    <xf numFmtId="0" fontId="22" fillId="2" borderId="47" xfId="12" applyFont="1" applyFill="1" applyBorder="1" applyAlignment="1">
      <alignment horizontal="center" vertical="top" wrapText="1"/>
    </xf>
    <xf numFmtId="0" fontId="9" fillId="0" borderId="79" xfId="12" applyFont="1" applyBorder="1" applyAlignment="1"/>
    <xf numFmtId="0" fontId="9" fillId="0" borderId="27" xfId="12" applyFont="1" applyBorder="1" applyAlignment="1"/>
    <xf numFmtId="0" fontId="10" fillId="6" borderId="17" xfId="12" applyFont="1" applyFill="1" applyBorder="1"/>
    <xf numFmtId="0" fontId="10" fillId="2" borderId="17" xfId="12" applyFont="1" applyFill="1" applyBorder="1"/>
    <xf numFmtId="0" fontId="10" fillId="2" borderId="22" xfId="12" applyFont="1" applyFill="1" applyBorder="1"/>
    <xf numFmtId="0" fontId="10" fillId="0" borderId="1" xfId="12" applyFont="1" applyFill="1" applyBorder="1"/>
    <xf numFmtId="0" fontId="10" fillId="6" borderId="23" xfId="12" applyFont="1" applyFill="1" applyBorder="1"/>
    <xf numFmtId="0" fontId="10" fillId="2" borderId="1" xfId="12" applyFont="1" applyFill="1" applyBorder="1"/>
    <xf numFmtId="0" fontId="10" fillId="2" borderId="23" xfId="12" applyFont="1" applyFill="1" applyBorder="1"/>
    <xf numFmtId="0" fontId="29" fillId="2" borderId="1" xfId="12" applyFont="1" applyFill="1" applyBorder="1"/>
    <xf numFmtId="0" fontId="29" fillId="2" borderId="23" xfId="12" applyFont="1" applyFill="1" applyBorder="1"/>
    <xf numFmtId="0" fontId="27" fillId="0" borderId="0" xfId="0" applyFont="1" applyBorder="1"/>
    <xf numFmtId="0" fontId="10" fillId="0" borderId="106" xfId="12" applyFont="1" applyBorder="1" applyAlignment="1"/>
    <xf numFmtId="0" fontId="10" fillId="0" borderId="84" xfId="12" applyFont="1" applyBorder="1" applyAlignment="1"/>
    <xf numFmtId="0" fontId="10" fillId="0" borderId="9" xfId="12" applyFont="1" applyBorder="1"/>
    <xf numFmtId="0" fontId="10" fillId="0" borderId="61" xfId="12" applyFont="1" applyBorder="1"/>
    <xf numFmtId="0" fontId="10" fillId="0" borderId="86" xfId="12" applyFont="1" applyBorder="1" applyAlignment="1"/>
    <xf numFmtId="0" fontId="10" fillId="0" borderId="26" xfId="0" applyFont="1" applyBorder="1"/>
    <xf numFmtId="0" fontId="11" fillId="3" borderId="16" xfId="12" applyFont="1" applyFill="1" applyBorder="1"/>
    <xf numFmtId="0" fontId="10" fillId="0" borderId="16" xfId="0" applyFont="1" applyBorder="1"/>
    <xf numFmtId="0" fontId="10" fillId="0" borderId="81" xfId="12" applyFont="1" applyBorder="1" applyAlignment="1"/>
    <xf numFmtId="0" fontId="11" fillId="3" borderId="24" xfId="12" applyFont="1" applyFill="1" applyBorder="1"/>
    <xf numFmtId="0" fontId="10" fillId="0" borderId="6" xfId="16" applyFont="1" applyFill="1" applyBorder="1" applyAlignment="1">
      <alignment horizontal="left" vertical="center"/>
    </xf>
    <xf numFmtId="0" fontId="10" fillId="0" borderId="7" xfId="16" applyFont="1" applyFill="1" applyBorder="1" applyAlignment="1">
      <alignment horizontal="left" vertical="center"/>
    </xf>
    <xf numFmtId="0" fontId="10" fillId="0" borderId="83" xfId="16" applyFont="1" applyFill="1" applyBorder="1" applyAlignment="1">
      <alignment horizontal="left" vertical="center"/>
    </xf>
    <xf numFmtId="0" fontId="10" fillId="0" borderId="6" xfId="9" applyFont="1" applyBorder="1" applyAlignment="1">
      <alignment horizontal="left" vertical="center"/>
    </xf>
    <xf numFmtId="0" fontId="10" fillId="0" borderId="7" xfId="9" applyFont="1" applyBorder="1" applyAlignment="1">
      <alignment horizontal="left" vertical="center"/>
    </xf>
    <xf numFmtId="0" fontId="10" fillId="0" borderId="18" xfId="9" applyFont="1" applyBorder="1" applyAlignment="1">
      <alignment horizontal="left" vertical="center"/>
    </xf>
    <xf numFmtId="0" fontId="10" fillId="0" borderId="9" xfId="0" applyFont="1" applyFill="1" applyBorder="1" applyAlignment="1">
      <alignment horizontal="left" vertical="center"/>
    </xf>
    <xf numFmtId="0" fontId="10" fillId="0" borderId="10" xfId="0" applyFont="1" applyFill="1" applyBorder="1" applyAlignment="1">
      <alignment horizontal="left" vertical="center"/>
    </xf>
    <xf numFmtId="0" fontId="10" fillId="0" borderId="70" xfId="0" applyFont="1" applyFill="1" applyBorder="1" applyAlignment="1">
      <alignment horizontal="left" vertical="center"/>
    </xf>
    <xf numFmtId="0" fontId="23" fillId="0" borderId="35" xfId="12" applyFont="1" applyBorder="1" applyAlignment="1">
      <alignment vertical="center"/>
    </xf>
    <xf numFmtId="0" fontId="23" fillId="0" borderId="34" xfId="12" applyFont="1" applyBorder="1" applyAlignment="1">
      <alignment vertical="center"/>
    </xf>
    <xf numFmtId="0" fontId="23" fillId="0" borderId="44" xfId="12" applyFont="1" applyBorder="1" applyAlignment="1">
      <alignment vertical="center"/>
    </xf>
    <xf numFmtId="43" fontId="10" fillId="2" borderId="4" xfId="23" applyFont="1" applyFill="1" applyBorder="1" applyAlignment="1">
      <alignment horizontal="center" vertical="center"/>
    </xf>
    <xf numFmtId="43" fontId="9" fillId="2" borderId="0" xfId="23" applyFont="1" applyFill="1" applyBorder="1" applyAlignment="1">
      <alignment vertical="center"/>
    </xf>
    <xf numFmtId="43" fontId="9" fillId="2" borderId="5" xfId="23" applyFont="1" applyFill="1" applyBorder="1" applyAlignment="1">
      <alignment vertical="center"/>
    </xf>
    <xf numFmtId="43" fontId="10" fillId="0" borderId="58" xfId="23" applyFont="1" applyBorder="1" applyAlignment="1">
      <alignment horizontal="center" vertical="center"/>
    </xf>
    <xf numFmtId="43" fontId="9" fillId="0" borderId="59" xfId="23" applyFont="1" applyBorder="1" applyAlignment="1">
      <alignment vertical="center"/>
    </xf>
    <xf numFmtId="43" fontId="9" fillId="0" borderId="48" xfId="23" applyFont="1" applyBorder="1" applyAlignment="1">
      <alignment vertical="center"/>
    </xf>
    <xf numFmtId="0" fontId="9" fillId="0" borderId="38" xfId="9" applyFont="1" applyFill="1" applyBorder="1" applyAlignment="1"/>
    <xf numFmtId="0" fontId="9" fillId="0" borderId="39" xfId="9" applyFont="1" applyFill="1" applyBorder="1" applyAlignment="1"/>
    <xf numFmtId="0" fontId="30" fillId="2" borderId="1" xfId="12" applyFont="1" applyFill="1" applyBorder="1"/>
    <xf numFmtId="0" fontId="30" fillId="2" borderId="7" xfId="12" applyFont="1" applyFill="1" applyBorder="1"/>
    <xf numFmtId="43" fontId="9" fillId="0" borderId="51" xfId="23" applyFont="1" applyFill="1" applyBorder="1" applyAlignment="1">
      <alignment horizontal="center"/>
    </xf>
    <xf numFmtId="0" fontId="11" fillId="6" borderId="24" xfId="12" applyFont="1" applyFill="1" applyBorder="1"/>
    <xf numFmtId="0" fontId="10" fillId="0" borderId="2" xfId="12" applyFont="1" applyFill="1" applyBorder="1" applyAlignment="1">
      <alignment vertical="top"/>
    </xf>
    <xf numFmtId="0" fontId="10" fillId="0" borderId="3" xfId="12" applyFont="1" applyFill="1" applyBorder="1" applyAlignment="1">
      <alignment vertical="top"/>
    </xf>
    <xf numFmtId="0" fontId="10" fillId="0" borderId="33" xfId="12" applyFont="1" applyFill="1" applyBorder="1" applyAlignment="1">
      <alignment vertical="top"/>
    </xf>
    <xf numFmtId="0" fontId="30" fillId="2" borderId="17" xfId="12" applyFont="1" applyFill="1" applyBorder="1"/>
    <xf numFmtId="0" fontId="30" fillId="2" borderId="18" xfId="12" applyFont="1" applyFill="1" applyBorder="1"/>
    <xf numFmtId="0" fontId="30" fillId="2" borderId="23" xfId="12" applyFont="1" applyFill="1" applyBorder="1"/>
    <xf numFmtId="0" fontId="9" fillId="0" borderId="22" xfId="12" applyFont="1" applyBorder="1" applyAlignment="1">
      <alignment horizontal="left" wrapText="1"/>
    </xf>
    <xf numFmtId="0" fontId="30" fillId="2" borderId="46" xfId="12" applyFont="1" applyFill="1" applyBorder="1"/>
    <xf numFmtId="0" fontId="30" fillId="2" borderId="10" xfId="12" applyFont="1" applyFill="1" applyBorder="1"/>
    <xf numFmtId="0" fontId="30" fillId="2" borderId="70" xfId="12" applyFont="1" applyFill="1" applyBorder="1"/>
    <xf numFmtId="0" fontId="10" fillId="0" borderId="23" xfId="0" applyFont="1" applyBorder="1" applyAlignment="1">
      <alignment horizontal="left"/>
    </xf>
    <xf numFmtId="0" fontId="9" fillId="0" borderId="9" xfId="9" applyFont="1" applyFill="1" applyBorder="1" applyAlignment="1">
      <alignment horizontal="left"/>
    </xf>
    <xf numFmtId="0" fontId="9" fillId="0" borderId="70" xfId="9" applyFont="1" applyFill="1" applyBorder="1" applyAlignment="1">
      <alignment horizontal="left"/>
    </xf>
    <xf numFmtId="0" fontId="9" fillId="0" borderId="72" xfId="12" applyFont="1" applyBorder="1" applyAlignment="1">
      <alignment horizontal="center"/>
    </xf>
    <xf numFmtId="0" fontId="32" fillId="2" borderId="46" xfId="12" applyFont="1" applyFill="1" applyBorder="1"/>
    <xf numFmtId="0" fontId="32" fillId="2" borderId="10" xfId="12" applyFont="1" applyFill="1" applyBorder="1"/>
    <xf numFmtId="0" fontId="32" fillId="2" borderId="70" xfId="12" applyFont="1" applyFill="1" applyBorder="1"/>
    <xf numFmtId="0" fontId="32" fillId="2" borderId="72" xfId="12" applyFont="1" applyFill="1" applyBorder="1"/>
    <xf numFmtId="0" fontId="9" fillId="0" borderId="73" xfId="9" applyFont="1" applyFill="1" applyBorder="1" applyAlignment="1">
      <alignment horizontal="left"/>
    </xf>
    <xf numFmtId="0" fontId="32" fillId="2" borderId="82" xfId="12" applyFont="1" applyFill="1" applyBorder="1"/>
    <xf numFmtId="0" fontId="10" fillId="0" borderId="9" xfId="12" applyFont="1" applyBorder="1" applyAlignment="1"/>
    <xf numFmtId="0" fontId="10" fillId="0" borderId="18" xfId="12" applyFont="1" applyBorder="1" applyAlignment="1"/>
    <xf numFmtId="2" fontId="11" fillId="0" borderId="1" xfId="12" applyNumberFormat="1" applyFont="1" applyFill="1" applyBorder="1"/>
    <xf numFmtId="0" fontId="10" fillId="0" borderId="33" xfId="12" applyFont="1" applyFill="1" applyBorder="1"/>
    <xf numFmtId="0" fontId="10" fillId="0" borderId="24" xfId="12" applyFont="1" applyFill="1" applyBorder="1"/>
    <xf numFmtId="0" fontId="10" fillId="0" borderId="0" xfId="12" applyFont="1" applyFill="1" applyBorder="1"/>
    <xf numFmtId="0" fontId="29" fillId="2" borderId="16" xfId="12" applyFont="1" applyFill="1" applyBorder="1"/>
    <xf numFmtId="0" fontId="29" fillId="0" borderId="7" xfId="12" applyFont="1" applyFill="1" applyBorder="1"/>
    <xf numFmtId="0" fontId="29" fillId="2" borderId="18" xfId="12" applyFont="1" applyFill="1" applyBorder="1"/>
    <xf numFmtId="0" fontId="10" fillId="0" borderId="7" xfId="12" applyFont="1" applyFill="1" applyBorder="1"/>
    <xf numFmtId="0" fontId="29" fillId="0" borderId="0" xfId="12" applyFont="1" applyFill="1" applyBorder="1"/>
    <xf numFmtId="0" fontId="10" fillId="0" borderId="18" xfId="12" applyFont="1" applyFill="1" applyBorder="1"/>
    <xf numFmtId="0" fontId="30" fillId="2" borderId="72" xfId="12" applyFont="1" applyFill="1" applyBorder="1"/>
    <xf numFmtId="0" fontId="10" fillId="2" borderId="1" xfId="12" applyFont="1" applyFill="1" applyBorder="1" applyAlignment="1">
      <alignment horizontal="center"/>
    </xf>
    <xf numFmtId="0" fontId="10" fillId="2" borderId="23" xfId="12" applyFont="1" applyFill="1" applyBorder="1" applyAlignment="1">
      <alignment horizontal="center"/>
    </xf>
    <xf numFmtId="0" fontId="10" fillId="0" borderId="7" xfId="0" applyFont="1" applyBorder="1"/>
    <xf numFmtId="0" fontId="10" fillId="2" borderId="46" xfId="12" applyFont="1" applyFill="1" applyBorder="1" applyAlignment="1">
      <alignment horizontal="center"/>
    </xf>
    <xf numFmtId="0" fontId="10" fillId="0" borderId="0" xfId="12" applyFont="1" applyBorder="1" applyAlignment="1"/>
    <xf numFmtId="0" fontId="9" fillId="0" borderId="56" xfId="12" applyFont="1" applyBorder="1" applyAlignment="1">
      <alignment horizontal="center"/>
    </xf>
    <xf numFmtId="0" fontId="30" fillId="2" borderId="15" xfId="12" applyFont="1" applyFill="1" applyBorder="1"/>
    <xf numFmtId="0" fontId="30" fillId="2" borderId="16" xfId="12" applyFont="1" applyFill="1" applyBorder="1"/>
    <xf numFmtId="0" fontId="30" fillId="2" borderId="22" xfId="12" applyFont="1" applyFill="1" applyBorder="1"/>
    <xf numFmtId="0" fontId="9" fillId="0" borderId="74" xfId="12" applyFont="1" applyBorder="1" applyAlignment="1">
      <alignment horizontal="center"/>
    </xf>
    <xf numFmtId="0" fontId="10" fillId="0" borderId="70" xfId="12" applyFont="1" applyFill="1" applyBorder="1" applyAlignment="1"/>
    <xf numFmtId="0" fontId="11" fillId="2" borderId="95" xfId="12" applyFont="1" applyFill="1" applyBorder="1"/>
    <xf numFmtId="0" fontId="31" fillId="2" borderId="1" xfId="12" applyFont="1" applyFill="1" applyBorder="1"/>
    <xf numFmtId="0" fontId="31" fillId="2" borderId="7" xfId="12" applyFont="1" applyFill="1" applyBorder="1"/>
    <xf numFmtId="0" fontId="10" fillId="0" borderId="86" xfId="12" applyFont="1" applyBorder="1"/>
    <xf numFmtId="0" fontId="10" fillId="0" borderId="10" xfId="12" applyFont="1" applyBorder="1"/>
    <xf numFmtId="0" fontId="10" fillId="0" borderId="85" xfId="12" applyFont="1" applyBorder="1"/>
    <xf numFmtId="0" fontId="9" fillId="0" borderId="40" xfId="12" applyFont="1" applyBorder="1" applyAlignment="1">
      <alignment horizontal="center" vertical="center"/>
    </xf>
    <xf numFmtId="0" fontId="9" fillId="0" borderId="55" xfId="12" applyFont="1" applyBorder="1" applyAlignment="1">
      <alignment horizontal="center" vertical="center"/>
    </xf>
    <xf numFmtId="0" fontId="9" fillId="0" borderId="57" xfId="12" applyFont="1" applyBorder="1" applyAlignment="1">
      <alignment horizontal="center" vertical="center"/>
    </xf>
    <xf numFmtId="0" fontId="9" fillId="0" borderId="39" xfId="12" applyFont="1" applyBorder="1" applyAlignment="1">
      <alignment horizontal="center" vertical="center"/>
    </xf>
    <xf numFmtId="0" fontId="9" fillId="0" borderId="88" xfId="12" applyFont="1" applyBorder="1" applyAlignment="1">
      <alignment horizontal="center" vertical="center"/>
    </xf>
    <xf numFmtId="0" fontId="11" fillId="6" borderId="56" xfId="12" applyFont="1" applyFill="1" applyBorder="1" applyAlignment="1">
      <alignment horizontal="center"/>
    </xf>
    <xf numFmtId="0" fontId="11" fillId="0" borderId="3" xfId="12" applyFont="1" applyFill="1" applyBorder="1" applyAlignment="1">
      <alignment horizontal="center"/>
    </xf>
    <xf numFmtId="0" fontId="11" fillId="0" borderId="33" xfId="12" applyFont="1" applyFill="1" applyBorder="1" applyAlignment="1">
      <alignment horizontal="center"/>
    </xf>
    <xf numFmtId="0" fontId="11" fillId="0" borderId="8" xfId="12" applyFont="1" applyFill="1" applyBorder="1" applyAlignment="1">
      <alignment horizontal="center"/>
    </xf>
    <xf numFmtId="0" fontId="11" fillId="0" borderId="27" xfId="12" applyFont="1" applyFill="1" applyBorder="1" applyAlignment="1">
      <alignment horizontal="center"/>
    </xf>
    <xf numFmtId="0" fontId="10" fillId="0" borderId="85" xfId="12" applyFont="1" applyBorder="1" applyAlignment="1"/>
    <xf numFmtId="0" fontId="10" fillId="0" borderId="87" xfId="12" applyFont="1" applyBorder="1" applyAlignment="1"/>
    <xf numFmtId="0" fontId="11" fillId="0" borderId="49" xfId="12" applyFont="1" applyFill="1" applyBorder="1" applyAlignment="1">
      <alignment horizontal="center"/>
    </xf>
    <xf numFmtId="0" fontId="11" fillId="6" borderId="49" xfId="12" applyFont="1" applyFill="1" applyBorder="1" applyAlignment="1">
      <alignment horizontal="center"/>
    </xf>
    <xf numFmtId="0" fontId="11" fillId="6" borderId="27" xfId="12" applyFont="1" applyFill="1" applyBorder="1" applyAlignment="1">
      <alignment horizontal="center"/>
    </xf>
    <xf numFmtId="0" fontId="10" fillId="0" borderId="64" xfId="12" applyFont="1" applyBorder="1" applyAlignment="1">
      <alignment horizontal="center"/>
    </xf>
    <xf numFmtId="0" fontId="10" fillId="0" borderId="66" xfId="12" applyFont="1" applyBorder="1" applyAlignment="1">
      <alignment horizontal="center"/>
    </xf>
    <xf numFmtId="0" fontId="9" fillId="0" borderId="9" xfId="12" quotePrefix="1" applyFont="1" applyFill="1" applyBorder="1" applyAlignment="1">
      <alignment horizontal="left" vertical="center"/>
    </xf>
    <xf numFmtId="0" fontId="9" fillId="0" borderId="10" xfId="12" applyFont="1" applyFill="1" applyBorder="1" applyAlignment="1">
      <alignment horizontal="left" vertical="center"/>
    </xf>
    <xf numFmtId="0" fontId="11" fillId="0" borderId="10" xfId="12" applyFont="1" applyFill="1" applyBorder="1" applyAlignment="1">
      <alignment horizontal="center"/>
    </xf>
    <xf numFmtId="0" fontId="11" fillId="0" borderId="82" xfId="12" applyFont="1" applyFill="1" applyBorder="1" applyAlignment="1">
      <alignment horizontal="center"/>
    </xf>
    <xf numFmtId="0" fontId="11" fillId="0" borderId="70" xfId="12" applyFont="1" applyFill="1" applyBorder="1" applyAlignment="1">
      <alignment horizontal="center"/>
    </xf>
    <xf numFmtId="0" fontId="11" fillId="0" borderId="61" xfId="12" applyFont="1" applyFill="1" applyBorder="1" applyAlignment="1">
      <alignment horizontal="center"/>
    </xf>
    <xf numFmtId="0" fontId="10" fillId="0" borderId="9" xfId="12" quotePrefix="1" applyFont="1" applyFill="1" applyBorder="1" applyAlignment="1">
      <alignment horizontal="left" vertical="center"/>
    </xf>
    <xf numFmtId="0" fontId="10" fillId="0" borderId="10" xfId="12" applyFont="1" applyFill="1" applyBorder="1" applyAlignment="1">
      <alignment horizontal="left" vertical="center"/>
    </xf>
    <xf numFmtId="0" fontId="10" fillId="0" borderId="6" xfId="0" applyFont="1" applyBorder="1"/>
    <xf numFmtId="0" fontId="10" fillId="0" borderId="18" xfId="0" applyFont="1" applyBorder="1"/>
    <xf numFmtId="0" fontId="10" fillId="0" borderId="23" xfId="0" applyFont="1" applyBorder="1"/>
    <xf numFmtId="0" fontId="10" fillId="0" borderId="85" xfId="12" applyFont="1" applyFill="1" applyBorder="1" applyAlignment="1"/>
    <xf numFmtId="0" fontId="10" fillId="0" borderId="86" xfId="12" applyFont="1" applyFill="1" applyBorder="1" applyAlignment="1"/>
    <xf numFmtId="0" fontId="10" fillId="0" borderId="87" xfId="12" applyFont="1" applyFill="1" applyBorder="1" applyAlignment="1"/>
    <xf numFmtId="0" fontId="10" fillId="0" borderId="70" xfId="12" applyFont="1" applyBorder="1" applyAlignment="1"/>
    <xf numFmtId="0" fontId="10" fillId="0" borderId="61" xfId="12" applyFont="1" applyBorder="1" applyAlignment="1"/>
    <xf numFmtId="0" fontId="11" fillId="0" borderId="105" xfId="12" applyFont="1" applyFill="1" applyBorder="1"/>
    <xf numFmtId="0" fontId="11" fillId="2" borderId="49" xfId="12" applyFont="1" applyFill="1" applyBorder="1"/>
    <xf numFmtId="0" fontId="10" fillId="2" borderId="6" xfId="12" applyFont="1" applyFill="1" applyBorder="1" applyAlignment="1"/>
    <xf numFmtId="0" fontId="10" fillId="2" borderId="18" xfId="12" applyFont="1" applyFill="1" applyBorder="1" applyAlignment="1"/>
    <xf numFmtId="0" fontId="10" fillId="0" borderId="97" xfId="12" applyFont="1" applyBorder="1"/>
    <xf numFmtId="0" fontId="10" fillId="0" borderId="6" xfId="12" applyFont="1" applyBorder="1" applyAlignment="1"/>
    <xf numFmtId="0" fontId="10" fillId="0" borderId="70" xfId="0" applyFont="1" applyBorder="1"/>
    <xf numFmtId="0" fontId="9" fillId="0" borderId="0" xfId="9" applyFont="1" applyFill="1" applyBorder="1" applyAlignment="1"/>
    <xf numFmtId="0" fontId="10" fillId="0" borderId="22" xfId="12" applyFont="1" applyBorder="1"/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10" xfId="12" applyFont="1" applyBorder="1" applyAlignment="1"/>
    <xf numFmtId="0" fontId="10" fillId="0" borderId="43" xfId="12" applyFont="1" applyBorder="1"/>
    <xf numFmtId="0" fontId="10" fillId="0" borderId="15" xfId="12" quotePrefix="1" applyFont="1" applyBorder="1" applyAlignment="1">
      <alignment horizontal="left"/>
    </xf>
    <xf numFmtId="0" fontId="10" fillId="0" borderId="0" xfId="12" applyFont="1" applyBorder="1" applyAlignment="1">
      <alignment horizontal="center"/>
    </xf>
    <xf numFmtId="0" fontId="11" fillId="0" borderId="15" xfId="12" applyFont="1" applyFill="1" applyBorder="1" applyAlignment="1">
      <alignment horizontal="center"/>
    </xf>
    <xf numFmtId="0" fontId="11" fillId="3" borderId="15" xfId="12" applyFont="1" applyFill="1" applyBorder="1" applyAlignment="1">
      <alignment horizontal="center"/>
    </xf>
    <xf numFmtId="0" fontId="11" fillId="3" borderId="17" xfId="12" applyFont="1" applyFill="1" applyBorder="1" applyAlignment="1">
      <alignment horizontal="center"/>
    </xf>
    <xf numFmtId="43" fontId="11" fillId="0" borderId="7" xfId="23" applyFont="1" applyFill="1" applyBorder="1" applyAlignment="1">
      <alignment horizontal="center"/>
    </xf>
    <xf numFmtId="165" fontId="11" fillId="0" borderId="1" xfId="23" applyNumberFormat="1" applyFont="1" applyFill="1" applyBorder="1" applyAlignment="1">
      <alignment horizontal="center"/>
    </xf>
    <xf numFmtId="43" fontId="11" fillId="0" borderId="1" xfId="23" applyFont="1" applyFill="1" applyBorder="1" applyAlignment="1">
      <alignment horizontal="center"/>
    </xf>
    <xf numFmtId="165" fontId="11" fillId="3" borderId="1" xfId="23" applyNumberFormat="1" applyFont="1" applyFill="1" applyBorder="1"/>
    <xf numFmtId="43" fontId="11" fillId="0" borderId="1" xfId="23" applyFont="1" applyFill="1" applyBorder="1"/>
    <xf numFmtId="2" fontId="11" fillId="0" borderId="1" xfId="12" applyNumberFormat="1" applyFont="1" applyFill="1" applyBorder="1" applyAlignment="1">
      <alignment horizontal="center"/>
    </xf>
    <xf numFmtId="1" fontId="11" fillId="3" borderId="1" xfId="12" applyNumberFormat="1" applyFont="1" applyFill="1" applyBorder="1"/>
    <xf numFmtId="2" fontId="11" fillId="0" borderId="7" xfId="12" applyNumberFormat="1" applyFont="1" applyFill="1" applyBorder="1"/>
    <xf numFmtId="0" fontId="10" fillId="0" borderId="57" xfId="12" applyFont="1" applyFill="1" applyBorder="1" applyAlignment="1">
      <alignment horizontal="center" vertical="center"/>
    </xf>
    <xf numFmtId="0" fontId="10" fillId="0" borderId="39" xfId="12" applyFont="1" applyFill="1" applyBorder="1" applyAlignment="1">
      <alignment horizontal="center" vertical="center"/>
    </xf>
    <xf numFmtId="0" fontId="10" fillId="0" borderId="55" xfId="12" applyFont="1" applyFill="1" applyBorder="1" applyAlignment="1">
      <alignment horizontal="center" vertical="center"/>
    </xf>
    <xf numFmtId="0" fontId="10" fillId="0" borderId="64" xfId="12" applyFont="1" applyFill="1" applyBorder="1" applyAlignment="1">
      <alignment horizontal="center" vertical="center"/>
    </xf>
    <xf numFmtId="0" fontId="10" fillId="0" borderId="10" xfId="12" applyFont="1" applyFill="1" applyBorder="1" applyAlignment="1">
      <alignment horizontal="center"/>
    </xf>
    <xf numFmtId="0" fontId="9" fillId="0" borderId="54" xfId="9" applyFont="1" applyFill="1" applyBorder="1" applyAlignment="1">
      <alignment horizontal="left"/>
    </xf>
    <xf numFmtId="0" fontId="10" fillId="0" borderId="9" xfId="12" applyFont="1" applyFill="1" applyBorder="1" applyAlignment="1"/>
    <xf numFmtId="0" fontId="10" fillId="0" borderId="9" xfId="12" applyFont="1" applyBorder="1" applyAlignment="1">
      <alignment horizontal="center"/>
    </xf>
    <xf numFmtId="0" fontId="10" fillId="0" borderId="6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1" fillId="0" borderId="1" xfId="12" applyFont="1" applyFill="1" applyBorder="1" applyAlignment="1">
      <alignment horizontal="center"/>
    </xf>
    <xf numFmtId="0" fontId="10" fillId="0" borderId="9" xfId="12" applyFont="1" applyFill="1" applyBorder="1" applyAlignment="1">
      <alignment horizontal="center"/>
    </xf>
    <xf numFmtId="0" fontId="10" fillId="0" borderId="70" xfId="12" applyFont="1" applyFill="1" applyBorder="1" applyAlignment="1">
      <alignment horizontal="center"/>
    </xf>
    <xf numFmtId="49" fontId="10" fillId="0" borderId="70" xfId="12" applyNumberFormat="1" applyFont="1" applyFill="1" applyBorder="1" applyAlignment="1">
      <alignment horizontal="left"/>
    </xf>
    <xf numFmtId="0" fontId="9" fillId="0" borderId="51" xfId="9" applyFont="1" applyFill="1" applyBorder="1" applyAlignment="1"/>
    <xf numFmtId="0" fontId="9" fillId="0" borderId="54" xfId="9" applyFont="1" applyFill="1" applyBorder="1" applyAlignment="1"/>
    <xf numFmtId="0" fontId="10" fillId="0" borderId="76" xfId="0" applyFont="1" applyBorder="1"/>
    <xf numFmtId="0" fontId="10" fillId="0" borderId="74" xfId="0" applyFont="1" applyBorder="1"/>
    <xf numFmtId="0" fontId="10" fillId="0" borderId="28" xfId="0" applyFont="1" applyBorder="1"/>
    <xf numFmtId="0" fontId="10" fillId="0" borderId="57" xfId="0" applyFont="1" applyBorder="1"/>
    <xf numFmtId="0" fontId="11" fillId="2" borderId="39" xfId="12" applyFont="1" applyFill="1" applyBorder="1"/>
    <xf numFmtId="0" fontId="11" fillId="2" borderId="57" xfId="12" applyFont="1" applyFill="1" applyBorder="1"/>
    <xf numFmtId="0" fontId="11" fillId="2" borderId="40" xfId="12" applyFont="1" applyFill="1" applyBorder="1"/>
    <xf numFmtId="0" fontId="11" fillId="2" borderId="64" xfId="12" applyFont="1" applyFill="1" applyBorder="1"/>
    <xf numFmtId="0" fontId="10" fillId="0" borderId="57" xfId="12" applyFont="1" applyFill="1" applyBorder="1" applyAlignment="1">
      <alignment horizontal="center"/>
    </xf>
    <xf numFmtId="0" fontId="10" fillId="0" borderId="64" xfId="0" applyFont="1" applyBorder="1"/>
    <xf numFmtId="0" fontId="10" fillId="2" borderId="70" xfId="12" applyFont="1" applyFill="1" applyBorder="1" applyAlignment="1">
      <alignment horizontal="left"/>
    </xf>
    <xf numFmtId="9" fontId="10" fillId="2" borderId="89" xfId="12" applyNumberFormat="1" applyFont="1" applyFill="1" applyBorder="1"/>
    <xf numFmtId="0" fontId="9" fillId="0" borderId="62" xfId="9" applyFont="1" applyFill="1" applyBorder="1" applyAlignment="1"/>
    <xf numFmtId="43" fontId="9" fillId="0" borderId="88" xfId="23" applyFont="1" applyBorder="1" applyAlignment="1">
      <alignment horizontal="center"/>
    </xf>
    <xf numFmtId="164" fontId="10" fillId="0" borderId="58" xfId="6" applyFont="1" applyBorder="1" applyAlignment="1"/>
    <xf numFmtId="164" fontId="10" fillId="0" borderId="59" xfId="6" applyFont="1" applyBorder="1" applyAlignment="1"/>
    <xf numFmtId="0" fontId="10" fillId="0" borderId="4" xfId="12" applyFont="1" applyBorder="1" applyAlignment="1"/>
    <xf numFmtId="0" fontId="10" fillId="0" borderId="26" xfId="12" applyFont="1" applyBorder="1" applyAlignment="1"/>
    <xf numFmtId="0" fontId="11" fillId="0" borderId="49" xfId="12" applyFont="1" applyFill="1" applyBorder="1"/>
    <xf numFmtId="4" fontId="9" fillId="0" borderId="69" xfId="9" applyNumberFormat="1" applyFont="1" applyFill="1" applyBorder="1" applyAlignment="1"/>
    <xf numFmtId="0" fontId="10" fillId="2" borderId="16" xfId="12" applyFont="1" applyFill="1" applyBorder="1" applyAlignment="1">
      <alignment horizontal="left"/>
    </xf>
    <xf numFmtId="0" fontId="11" fillId="3" borderId="24" xfId="12" applyFont="1" applyFill="1" applyBorder="1" applyAlignment="1">
      <alignment horizontal="center"/>
    </xf>
    <xf numFmtId="0" fontId="11" fillId="3" borderId="3" xfId="12" applyFont="1" applyFill="1" applyBorder="1" applyAlignment="1">
      <alignment horizontal="center"/>
    </xf>
    <xf numFmtId="0" fontId="11" fillId="3" borderId="25" xfId="12" applyFont="1" applyFill="1" applyBorder="1" applyAlignment="1">
      <alignment horizontal="center"/>
    </xf>
    <xf numFmtId="0" fontId="27" fillId="0" borderId="3" xfId="0" applyFont="1" applyBorder="1"/>
    <xf numFmtId="0" fontId="10" fillId="0" borderId="33" xfId="12" applyFont="1" applyFill="1" applyBorder="1" applyAlignment="1">
      <alignment horizontal="center" vertical="top"/>
    </xf>
    <xf numFmtId="0" fontId="11" fillId="2" borderId="24" xfId="12" applyFont="1" applyFill="1" applyBorder="1" applyAlignment="1">
      <alignment horizontal="center"/>
    </xf>
    <xf numFmtId="0" fontId="11" fillId="0" borderId="25" xfId="12" applyFont="1" applyFill="1" applyBorder="1" applyAlignment="1">
      <alignment horizontal="center"/>
    </xf>
    <xf numFmtId="0" fontId="10" fillId="0" borderId="16" xfId="12" applyFont="1" applyFill="1" applyBorder="1" applyAlignment="1">
      <alignment horizontal="center" vertical="top"/>
    </xf>
    <xf numFmtId="0" fontId="11" fillId="2" borderId="17" xfId="12" applyFont="1" applyFill="1" applyBorder="1" applyAlignment="1">
      <alignment horizontal="center"/>
    </xf>
    <xf numFmtId="0" fontId="11" fillId="2" borderId="15" xfId="12" applyFont="1" applyFill="1" applyBorder="1" applyAlignment="1">
      <alignment horizontal="center"/>
    </xf>
    <xf numFmtId="0" fontId="11" fillId="3" borderId="22" xfId="12" applyFont="1" applyFill="1" applyBorder="1" applyAlignment="1">
      <alignment horizontal="center"/>
    </xf>
    <xf numFmtId="49" fontId="10" fillId="0" borderId="14" xfId="12" applyNumberFormat="1" applyFont="1" applyBorder="1" applyAlignment="1"/>
    <xf numFmtId="49" fontId="10" fillId="0" borderId="15" xfId="12" applyNumberFormat="1" applyFont="1" applyBorder="1" applyAlignment="1"/>
    <xf numFmtId="49" fontId="10" fillId="0" borderId="84" xfId="12" applyNumberFormat="1" applyFont="1" applyBorder="1" applyAlignment="1"/>
    <xf numFmtId="0" fontId="10" fillId="0" borderId="52" xfId="12" applyFont="1" applyFill="1" applyBorder="1" applyAlignment="1">
      <alignment horizontal="center" vertical="top"/>
    </xf>
    <xf numFmtId="0" fontId="10" fillId="0" borderId="24" xfId="12" applyFont="1" applyFill="1" applyBorder="1" applyAlignment="1">
      <alignment horizontal="center"/>
    </xf>
    <xf numFmtId="0" fontId="10" fillId="0" borderId="52" xfId="12" applyFont="1" applyFill="1" applyBorder="1" applyAlignment="1">
      <alignment horizontal="center"/>
    </xf>
    <xf numFmtId="0" fontId="10" fillId="0" borderId="66" xfId="12" applyFont="1" applyFill="1" applyBorder="1" applyAlignment="1">
      <alignment horizontal="center"/>
    </xf>
    <xf numFmtId="0" fontId="33" fillId="2" borderId="1" xfId="12" applyFont="1" applyFill="1" applyBorder="1" applyAlignment="1">
      <alignment horizontal="center"/>
    </xf>
    <xf numFmtId="0" fontId="10" fillId="0" borderId="17" xfId="12" applyFont="1" applyFill="1" applyBorder="1" applyAlignment="1">
      <alignment horizontal="center"/>
    </xf>
    <xf numFmtId="0" fontId="10" fillId="0" borderId="27" xfId="12" applyFont="1" applyFill="1" applyBorder="1" applyAlignment="1">
      <alignment horizontal="center"/>
    </xf>
    <xf numFmtId="0" fontId="10" fillId="0" borderId="70" xfId="12" applyFont="1" applyBorder="1" applyAlignment="1">
      <alignment horizontal="center" vertical="center"/>
    </xf>
    <xf numFmtId="0" fontId="10" fillId="0" borderId="46" xfId="12" applyFont="1" applyBorder="1" applyAlignment="1">
      <alignment horizontal="center" vertical="center"/>
    </xf>
    <xf numFmtId="0" fontId="10" fillId="0" borderId="0" xfId="12" quotePrefix="1" applyFont="1" applyBorder="1" applyAlignment="1">
      <alignment horizontal="left"/>
    </xf>
    <xf numFmtId="0" fontId="9" fillId="0" borderId="41" xfId="12" quotePrefix="1" applyFont="1" applyBorder="1" applyAlignment="1">
      <alignment horizontal="left" vertical="center"/>
    </xf>
    <xf numFmtId="0" fontId="9" fillId="0" borderId="43" xfId="12" quotePrefix="1" applyFont="1" applyBorder="1" applyAlignment="1">
      <alignment horizontal="left" vertical="center"/>
    </xf>
    <xf numFmtId="0" fontId="10" fillId="0" borderId="84" xfId="12" quotePrefix="1" applyFont="1" applyBorder="1" applyAlignment="1">
      <alignment horizontal="left"/>
    </xf>
    <xf numFmtId="0" fontId="10" fillId="0" borderId="92" xfId="12" applyFont="1" applyBorder="1"/>
    <xf numFmtId="0" fontId="10" fillId="0" borderId="16" xfId="12" applyFont="1" applyBorder="1"/>
    <xf numFmtId="0" fontId="10" fillId="0" borderId="26" xfId="12" applyFont="1" applyBorder="1"/>
    <xf numFmtId="0" fontId="10" fillId="0" borderId="90" xfId="12" applyFont="1" applyBorder="1" applyAlignment="1"/>
    <xf numFmtId="0" fontId="9" fillId="0" borderId="41" xfId="12" quotePrefix="1" applyFont="1" applyBorder="1"/>
    <xf numFmtId="0" fontId="10" fillId="0" borderId="0" xfId="12" quotePrefix="1" applyFont="1" applyBorder="1"/>
    <xf numFmtId="0" fontId="9" fillId="0" borderId="41" xfId="12" applyFont="1" applyBorder="1" applyAlignment="1">
      <alignment horizontal="left" vertical="center"/>
    </xf>
    <xf numFmtId="0" fontId="10" fillId="0" borderId="72" xfId="12" applyFont="1" applyBorder="1" applyAlignment="1">
      <alignment horizontal="center" vertical="center"/>
    </xf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0" fontId="10" fillId="0" borderId="4" xfId="12" quotePrefix="1" applyFont="1" applyBorder="1"/>
    <xf numFmtId="0" fontId="10" fillId="0" borderId="6" xfId="12" applyFont="1" applyFill="1" applyBorder="1" applyAlignment="1"/>
    <xf numFmtId="0" fontId="9" fillId="0" borderId="42" xfId="12" applyFont="1" applyBorder="1" applyAlignment="1">
      <alignment horizontal="left" vertical="center"/>
    </xf>
    <xf numFmtId="0" fontId="9" fillId="0" borderId="43" xfId="12" applyFont="1" applyBorder="1" applyAlignment="1">
      <alignment horizontal="left" vertical="center"/>
    </xf>
    <xf numFmtId="0" fontId="10" fillId="4" borderId="57" xfId="12" applyFont="1" applyFill="1" applyBorder="1" applyAlignment="1"/>
    <xf numFmtId="0" fontId="11" fillId="4" borderId="57" xfId="12" applyFont="1" applyFill="1" applyBorder="1"/>
    <xf numFmtId="0" fontId="10" fillId="5" borderId="57" xfId="12" applyFont="1" applyFill="1" applyBorder="1" applyAlignment="1"/>
    <xf numFmtId="0" fontId="11" fillId="5" borderId="57" xfId="12" applyFont="1" applyFill="1" applyBorder="1"/>
    <xf numFmtId="0" fontId="10" fillId="5" borderId="57" xfId="0" applyFont="1" applyFill="1" applyBorder="1"/>
    <xf numFmtId="0" fontId="9" fillId="5" borderId="67" xfId="12" applyFont="1" applyFill="1" applyBorder="1" applyAlignment="1"/>
    <xf numFmtId="0" fontId="10" fillId="5" borderId="67" xfId="0" applyFont="1" applyFill="1" applyBorder="1"/>
    <xf numFmtId="43" fontId="9" fillId="0" borderId="21" xfId="23" applyFont="1" applyBorder="1" applyAlignment="1">
      <alignment horizontal="center"/>
    </xf>
    <xf numFmtId="0" fontId="9" fillId="2" borderId="70" xfId="12" applyFont="1" applyFill="1" applyBorder="1" applyAlignment="1">
      <alignment horizontal="left"/>
    </xf>
    <xf numFmtId="0" fontId="9" fillId="2" borderId="4" xfId="12" applyFont="1" applyFill="1" applyBorder="1" applyAlignment="1">
      <alignment horizontal="left"/>
    </xf>
    <xf numFmtId="0" fontId="11" fillId="2" borderId="74" xfId="12" applyFont="1" applyFill="1" applyBorder="1"/>
    <xf numFmtId="0" fontId="10" fillId="0" borderId="73" xfId="0" applyFont="1" applyBorder="1"/>
    <xf numFmtId="0" fontId="10" fillId="0" borderId="46" xfId="0" applyFont="1" applyBorder="1"/>
    <xf numFmtId="0" fontId="10" fillId="0" borderId="72" xfId="0" applyFont="1" applyBorder="1"/>
    <xf numFmtId="0" fontId="10" fillId="0" borderId="9" xfId="0" applyFont="1" applyBorder="1"/>
    <xf numFmtId="0" fontId="10" fillId="0" borderId="89" xfId="12" applyFont="1" applyBorder="1"/>
    <xf numFmtId="0" fontId="10" fillId="0" borderId="14" xfId="12" quotePrefix="1" applyFont="1" applyBorder="1"/>
    <xf numFmtId="0" fontId="10" fillId="0" borderId="27" xfId="0" applyFont="1" applyBorder="1"/>
    <xf numFmtId="43" fontId="9" fillId="0" borderId="107" xfId="23" applyFont="1" applyBorder="1" applyAlignment="1">
      <alignment horizontal="center"/>
    </xf>
    <xf numFmtId="0" fontId="27" fillId="0" borderId="1" xfId="0" applyFont="1" applyBorder="1"/>
    <xf numFmtId="0" fontId="27" fillId="0" borderId="23" xfId="0" applyFont="1" applyBorder="1"/>
    <xf numFmtId="0" fontId="10" fillId="0" borderId="6" xfId="12" applyFont="1" applyFill="1" applyBorder="1" applyAlignment="1">
      <alignment horizontal="center" vertical="top"/>
    </xf>
    <xf numFmtId="0" fontId="27" fillId="0" borderId="6" xfId="0" applyFont="1" applyBorder="1"/>
    <xf numFmtId="43" fontId="9" fillId="0" borderId="0" xfId="23" applyFont="1" applyBorder="1" applyAlignment="1">
      <alignment horizontal="center"/>
    </xf>
    <xf numFmtId="43" fontId="9" fillId="0" borderId="69" xfId="23" applyFont="1" applyFill="1" applyBorder="1" applyAlignment="1">
      <alignment horizontal="center"/>
    </xf>
    <xf numFmtId="0" fontId="9" fillId="0" borderId="109" xfId="9" applyFont="1" applyFill="1" applyBorder="1" applyAlignment="1"/>
    <xf numFmtId="43" fontId="9" fillId="0" borderId="78" xfId="23" applyFont="1" applyFill="1" applyBorder="1" applyAlignment="1">
      <alignment horizontal="center"/>
    </xf>
    <xf numFmtId="0" fontId="10" fillId="0" borderId="112" xfId="0" applyFont="1" applyBorder="1"/>
    <xf numFmtId="0" fontId="10" fillId="0" borderId="14" xfId="12" quotePrefix="1" applyFont="1" applyBorder="1" applyAlignment="1">
      <alignment vertical="center"/>
    </xf>
    <xf numFmtId="0" fontId="10" fillId="0" borderId="84" xfId="12" quotePrefix="1" applyFont="1" applyBorder="1" applyAlignment="1">
      <alignment vertical="center"/>
    </xf>
    <xf numFmtId="43" fontId="9" fillId="0" borderId="21" xfId="23" applyFont="1" applyFill="1" applyBorder="1" applyAlignment="1">
      <alignment horizontal="left"/>
    </xf>
    <xf numFmtId="0" fontId="11" fillId="2" borderId="30" xfId="12" applyFont="1" applyFill="1" applyBorder="1"/>
    <xf numFmtId="0" fontId="10" fillId="2" borderId="76" xfId="12" applyFont="1" applyFill="1" applyBorder="1"/>
    <xf numFmtId="0" fontId="10" fillId="2" borderId="74" xfId="12" applyFont="1" applyFill="1" applyBorder="1"/>
    <xf numFmtId="0" fontId="10" fillId="4" borderId="57" xfId="12" applyFont="1" applyFill="1" applyBorder="1" applyAlignment="1">
      <alignment horizontal="center"/>
    </xf>
    <xf numFmtId="0" fontId="10" fillId="4" borderId="30" xfId="12" applyFont="1" applyFill="1" applyBorder="1" applyAlignment="1">
      <alignment horizontal="center"/>
    </xf>
    <xf numFmtId="0" fontId="10" fillId="5" borderId="57" xfId="12" applyFont="1" applyFill="1" applyBorder="1" applyAlignment="1">
      <alignment horizontal="center"/>
    </xf>
    <xf numFmtId="0" fontId="9" fillId="5" borderId="65" xfId="12" applyFont="1" applyFill="1" applyBorder="1" applyAlignment="1">
      <alignment horizontal="center"/>
    </xf>
    <xf numFmtId="43" fontId="9" fillId="0" borderId="51" xfId="9" applyNumberFormat="1" applyFont="1" applyFill="1" applyBorder="1" applyAlignment="1"/>
    <xf numFmtId="43" fontId="9" fillId="0" borderId="54" xfId="9" applyNumberFormat="1" applyFont="1" applyFill="1" applyBorder="1" applyAlignment="1"/>
    <xf numFmtId="43" fontId="9" fillId="0" borderId="69" xfId="9" applyNumberFormat="1" applyFont="1" applyFill="1" applyBorder="1" applyAlignment="1"/>
    <xf numFmtId="0" fontId="10" fillId="0" borderId="2" xfId="12" applyFont="1" applyFill="1" applyBorder="1" applyAlignment="1">
      <alignment horizontal="center" vertical="top"/>
    </xf>
    <xf numFmtId="0" fontId="11" fillId="0" borderId="16" xfId="12" applyFont="1" applyFill="1" applyBorder="1" applyAlignment="1">
      <alignment horizontal="center"/>
    </xf>
    <xf numFmtId="166" fontId="11" fillId="6" borderId="1" xfId="12" applyNumberFormat="1" applyFont="1" applyFill="1" applyBorder="1" applyAlignment="1">
      <alignment horizontal="center"/>
    </xf>
    <xf numFmtId="0" fontId="10" fillId="0" borderId="4" xfId="12" applyFont="1" applyFill="1" applyBorder="1" applyAlignment="1">
      <alignment horizontal="center"/>
    </xf>
    <xf numFmtId="166" fontId="11" fillId="0" borderId="1" xfId="12" applyNumberFormat="1" applyFont="1" applyFill="1" applyBorder="1" applyAlignment="1">
      <alignment horizontal="center"/>
    </xf>
    <xf numFmtId="166" fontId="11" fillId="2" borderId="1" xfId="12" applyNumberFormat="1" applyFont="1" applyFill="1" applyBorder="1" applyAlignment="1">
      <alignment horizontal="center"/>
    </xf>
    <xf numFmtId="166" fontId="11" fillId="0" borderId="23" xfId="12" applyNumberFormat="1" applyFont="1" applyFill="1" applyBorder="1" applyAlignment="1">
      <alignment horizontal="center"/>
    </xf>
    <xf numFmtId="0" fontId="10" fillId="0" borderId="14" xfId="12" applyFont="1" applyFill="1" applyBorder="1" applyAlignment="1"/>
    <xf numFmtId="166" fontId="11" fillId="2" borderId="7" xfId="12" applyNumberFormat="1" applyFont="1" applyFill="1" applyBorder="1" applyAlignment="1">
      <alignment horizontal="center"/>
    </xf>
    <xf numFmtId="1" fontId="11" fillId="0" borderId="1" xfId="12" applyNumberFormat="1" applyFont="1" applyFill="1" applyBorder="1" applyAlignment="1">
      <alignment horizontal="center"/>
    </xf>
    <xf numFmtId="1" fontId="11" fillId="0" borderId="7" xfId="12" applyNumberFormat="1" applyFont="1" applyFill="1" applyBorder="1" applyAlignment="1">
      <alignment horizontal="center"/>
    </xf>
    <xf numFmtId="0" fontId="10" fillId="0" borderId="30" xfId="12" applyFont="1" applyBorder="1" applyAlignment="1">
      <alignment horizontal="center" vertical="center"/>
    </xf>
    <xf numFmtId="0" fontId="10" fillId="0" borderId="20" xfId="12" applyFont="1" applyBorder="1" applyAlignment="1">
      <alignment horizontal="center" vertical="center"/>
    </xf>
    <xf numFmtId="0" fontId="10" fillId="0" borderId="31" xfId="12" applyFont="1" applyBorder="1" applyAlignment="1">
      <alignment horizontal="center" vertical="center"/>
    </xf>
    <xf numFmtId="0" fontId="10" fillId="0" borderId="32" xfId="12" applyFont="1" applyBorder="1" applyAlignment="1">
      <alignment horizontal="center" vertical="center"/>
    </xf>
    <xf numFmtId="0" fontId="10" fillId="5" borderId="40" xfId="12" applyFont="1" applyFill="1" applyBorder="1" applyAlignment="1">
      <alignment horizontal="left"/>
    </xf>
    <xf numFmtId="0" fontId="9" fillId="5" borderId="63" xfId="12" applyFont="1" applyFill="1" applyBorder="1" applyAlignment="1">
      <alignment horizontal="left"/>
    </xf>
    <xf numFmtId="0" fontId="10" fillId="4" borderId="40" xfId="12" applyFont="1" applyFill="1" applyBorder="1" applyAlignment="1">
      <alignment horizontal="left"/>
    </xf>
    <xf numFmtId="0" fontId="9" fillId="0" borderId="47" xfId="12" applyFont="1" applyBorder="1" applyAlignment="1">
      <alignment horizontal="center" vertical="center" wrapText="1"/>
    </xf>
    <xf numFmtId="0" fontId="9" fillId="0" borderId="26" xfId="12" applyFont="1" applyBorder="1" applyAlignment="1">
      <alignment horizontal="center" vertical="center"/>
    </xf>
    <xf numFmtId="9" fontId="10" fillId="0" borderId="22" xfId="12" applyNumberFormat="1" applyFont="1" applyBorder="1" applyAlignment="1">
      <alignment horizontal="center"/>
    </xf>
    <xf numFmtId="9" fontId="10" fillId="0" borderId="72" xfId="12" applyNumberFormat="1" applyFont="1" applyBorder="1" applyAlignment="1">
      <alignment horizontal="center"/>
    </xf>
    <xf numFmtId="43" fontId="9" fillId="0" borderId="69" xfId="12" applyNumberFormat="1" applyFont="1" applyBorder="1" applyAlignment="1">
      <alignment horizontal="center"/>
    </xf>
    <xf numFmtId="0" fontId="10" fillId="0" borderId="70" xfId="12" applyFont="1" applyBorder="1" applyAlignment="1">
      <alignment horizontal="center"/>
    </xf>
    <xf numFmtId="49" fontId="10" fillId="0" borderId="14" xfId="12" applyNumberFormat="1" applyFont="1" applyBorder="1" applyAlignment="1">
      <alignment horizontal="left" vertical="center"/>
    </xf>
    <xf numFmtId="49" fontId="10" fillId="0" borderId="3" xfId="12" applyNumberFormat="1" applyFont="1" applyBorder="1" applyAlignment="1">
      <alignment horizontal="left" vertical="center" wrapText="1"/>
    </xf>
    <xf numFmtId="166" fontId="11" fillId="0" borderId="24" xfId="12" applyNumberFormat="1" applyFont="1" applyFill="1" applyBorder="1" applyAlignment="1">
      <alignment horizontal="center"/>
    </xf>
    <xf numFmtId="166" fontId="11" fillId="0" borderId="3" xfId="12" applyNumberFormat="1" applyFont="1" applyFill="1" applyBorder="1" applyAlignment="1">
      <alignment horizontal="center"/>
    </xf>
    <xf numFmtId="166" fontId="11" fillId="0" borderId="33" xfId="12" applyNumberFormat="1" applyFont="1" applyFill="1" applyBorder="1" applyAlignment="1">
      <alignment horizontal="center"/>
    </xf>
    <xf numFmtId="166" fontId="11" fillId="0" borderId="25" xfId="12" applyNumberFormat="1" applyFont="1" applyFill="1" applyBorder="1" applyAlignment="1">
      <alignment horizontal="center"/>
    </xf>
    <xf numFmtId="49" fontId="10" fillId="0" borderId="14" xfId="12" applyNumberFormat="1" applyFont="1" applyFill="1" applyBorder="1" applyAlignment="1">
      <alignment horizontal="left"/>
    </xf>
    <xf numFmtId="166" fontId="11" fillId="0" borderId="7" xfId="12" applyNumberFormat="1" applyFont="1" applyFill="1" applyBorder="1" applyAlignment="1">
      <alignment horizontal="center"/>
    </xf>
    <xf numFmtId="166" fontId="11" fillId="0" borderId="18" xfId="12" applyNumberFormat="1" applyFont="1" applyFill="1" applyBorder="1" applyAlignment="1">
      <alignment horizontal="center"/>
    </xf>
    <xf numFmtId="166" fontId="11" fillId="2" borderId="18" xfId="12" applyNumberFormat="1" applyFont="1" applyFill="1" applyBorder="1" applyAlignment="1">
      <alignment horizontal="center"/>
    </xf>
    <xf numFmtId="166" fontId="11" fillId="2" borderId="23" xfId="12" applyNumberFormat="1" applyFont="1" applyFill="1" applyBorder="1" applyAlignment="1">
      <alignment horizontal="center"/>
    </xf>
    <xf numFmtId="49" fontId="10" fillId="0" borderId="4" xfId="12" applyNumberFormat="1" applyFont="1" applyFill="1" applyBorder="1" applyAlignment="1">
      <alignment horizontal="left"/>
    </xf>
    <xf numFmtId="49" fontId="10" fillId="0" borderId="9" xfId="12" applyNumberFormat="1" applyFont="1" applyFill="1" applyBorder="1" applyAlignment="1">
      <alignment horizontal="left"/>
    </xf>
    <xf numFmtId="2" fontId="11" fillId="0" borderId="46" xfId="12" applyNumberFormat="1" applyFont="1" applyFill="1" applyBorder="1" applyAlignment="1">
      <alignment horizontal="center"/>
    </xf>
    <xf numFmtId="2" fontId="11" fillId="0" borderId="10" xfId="12" applyNumberFormat="1" applyFont="1" applyFill="1" applyBorder="1" applyAlignment="1">
      <alignment horizontal="center"/>
    </xf>
    <xf numFmtId="2" fontId="11" fillId="6" borderId="46" xfId="12" applyNumberFormat="1" applyFont="1" applyFill="1" applyBorder="1" applyAlignment="1">
      <alignment horizontal="center"/>
    </xf>
    <xf numFmtId="2" fontId="11" fillId="2" borderId="46" xfId="12" applyNumberFormat="1" applyFont="1" applyFill="1" applyBorder="1" applyAlignment="1">
      <alignment horizontal="center"/>
    </xf>
    <xf numFmtId="2" fontId="11" fillId="6" borderId="72" xfId="12" applyNumberFormat="1" applyFont="1" applyFill="1" applyBorder="1" applyAlignment="1">
      <alignment horizontal="center"/>
    </xf>
    <xf numFmtId="166" fontId="11" fillId="0" borderId="46" xfId="12" applyNumberFormat="1" applyFont="1" applyFill="1" applyBorder="1" applyAlignment="1">
      <alignment horizontal="center"/>
    </xf>
    <xf numFmtId="166" fontId="11" fillId="0" borderId="10" xfId="12" applyNumberFormat="1" applyFont="1" applyFill="1" applyBorder="1" applyAlignment="1">
      <alignment horizontal="center"/>
    </xf>
    <xf numFmtId="166" fontId="11" fillId="0" borderId="70" xfId="12" applyNumberFormat="1" applyFont="1" applyFill="1" applyBorder="1" applyAlignment="1">
      <alignment horizontal="center"/>
    </xf>
    <xf numFmtId="1" fontId="11" fillId="6" borderId="72" xfId="12" applyNumberFormat="1" applyFont="1" applyFill="1" applyBorder="1" applyAlignment="1">
      <alignment horizontal="center"/>
    </xf>
    <xf numFmtId="49" fontId="10" fillId="0" borderId="28" xfId="12" applyNumberFormat="1" applyFont="1" applyFill="1" applyBorder="1" applyAlignment="1">
      <alignment horizontal="left"/>
    </xf>
    <xf numFmtId="49" fontId="10" fillId="0" borderId="29" xfId="12" applyNumberFormat="1" applyFont="1" applyBorder="1" applyAlignment="1">
      <alignment horizontal="left" vertical="center" wrapText="1"/>
    </xf>
    <xf numFmtId="49" fontId="10" fillId="0" borderId="73" xfId="12" applyNumberFormat="1" applyFont="1" applyBorder="1" applyAlignment="1">
      <alignment horizontal="left" vertical="center" wrapText="1"/>
    </xf>
    <xf numFmtId="166" fontId="11" fillId="0" borderId="76" xfId="12" applyNumberFormat="1" applyFont="1" applyFill="1" applyBorder="1" applyAlignment="1">
      <alignment horizontal="center"/>
    </xf>
    <xf numFmtId="166" fontId="11" fillId="0" borderId="29" xfId="12" applyNumberFormat="1" applyFont="1" applyFill="1" applyBorder="1" applyAlignment="1">
      <alignment horizontal="center"/>
    </xf>
    <xf numFmtId="166" fontId="11" fillId="0" borderId="73" xfId="12" applyNumberFormat="1" applyFont="1" applyFill="1" applyBorder="1" applyAlignment="1">
      <alignment horizontal="center"/>
    </xf>
    <xf numFmtId="1" fontId="11" fillId="6" borderId="74" xfId="12" applyNumberFormat="1" applyFont="1" applyFill="1" applyBorder="1" applyAlignment="1">
      <alignment horizontal="center"/>
    </xf>
    <xf numFmtId="166" fontId="10" fillId="4" borderId="57" xfId="12" applyNumberFormat="1" applyFont="1" applyFill="1" applyBorder="1" applyAlignment="1">
      <alignment horizontal="center" vertical="center"/>
    </xf>
    <xf numFmtId="0" fontId="11" fillId="2" borderId="76" xfId="12" applyFont="1" applyFill="1" applyBorder="1"/>
    <xf numFmtId="0" fontId="11" fillId="2" borderId="29" xfId="12" applyFont="1" applyFill="1" applyBorder="1"/>
    <xf numFmtId="0" fontId="11" fillId="2" borderId="73" xfId="12" applyFont="1" applyFill="1" applyBorder="1"/>
    <xf numFmtId="0" fontId="11" fillId="2" borderId="3" xfId="12" applyFont="1" applyFill="1" applyBorder="1" applyAlignment="1">
      <alignment horizontal="center"/>
    </xf>
    <xf numFmtId="0" fontId="11" fillId="2" borderId="33" xfId="12" applyFont="1" applyFill="1" applyBorder="1" applyAlignment="1">
      <alignment horizontal="center"/>
    </xf>
    <xf numFmtId="0" fontId="11" fillId="2" borderId="10" xfId="12" applyFont="1" applyFill="1" applyBorder="1" applyAlignment="1">
      <alignment horizontal="center"/>
    </xf>
    <xf numFmtId="0" fontId="11" fillId="2" borderId="16" xfId="12" applyFont="1" applyFill="1" applyBorder="1" applyAlignment="1">
      <alignment horizontal="center"/>
    </xf>
    <xf numFmtId="0" fontId="11" fillId="3" borderId="46" xfId="12" applyFont="1" applyFill="1" applyBorder="1" applyAlignment="1">
      <alignment horizontal="center"/>
    </xf>
    <xf numFmtId="0" fontId="11" fillId="3" borderId="10" xfId="12" applyFont="1" applyFill="1" applyBorder="1" applyAlignment="1">
      <alignment horizontal="center"/>
    </xf>
    <xf numFmtId="0" fontId="11" fillId="2" borderId="70" xfId="12" applyFont="1" applyFill="1" applyBorder="1" applyAlignment="1">
      <alignment horizontal="center"/>
    </xf>
    <xf numFmtId="0" fontId="11" fillId="2" borderId="46" xfId="12" applyFont="1" applyFill="1" applyBorder="1" applyAlignment="1">
      <alignment horizontal="center"/>
    </xf>
    <xf numFmtId="0" fontId="11" fillId="2" borderId="25" xfId="12" applyFont="1" applyFill="1" applyBorder="1" applyAlignment="1">
      <alignment horizontal="center"/>
    </xf>
    <xf numFmtId="0" fontId="11" fillId="2" borderId="22" xfId="12" applyFont="1" applyFill="1" applyBorder="1" applyAlignment="1">
      <alignment horizontal="center"/>
    </xf>
    <xf numFmtId="0" fontId="11" fillId="2" borderId="72" xfId="12" applyFont="1" applyFill="1" applyBorder="1" applyAlignment="1">
      <alignment horizontal="center"/>
    </xf>
    <xf numFmtId="0" fontId="10" fillId="0" borderId="35" xfId="0" applyFont="1" applyBorder="1" applyAlignment="1">
      <alignment vertical="top"/>
    </xf>
    <xf numFmtId="0" fontId="10" fillId="0" borderId="34" xfId="0" applyFont="1" applyBorder="1" applyAlignment="1">
      <alignment vertical="top"/>
    </xf>
    <xf numFmtId="0" fontId="10" fillId="0" borderId="44" xfId="0" applyFont="1" applyBorder="1" applyAlignment="1">
      <alignment vertical="top"/>
    </xf>
    <xf numFmtId="0" fontId="11" fillId="0" borderId="22" xfId="12" applyFont="1" applyBorder="1"/>
    <xf numFmtId="0" fontId="10" fillId="0" borderId="26" xfId="12" applyFont="1" applyBorder="1" applyAlignment="1">
      <alignment horizontal="left"/>
    </xf>
    <xf numFmtId="0" fontId="10" fillId="0" borderId="74" xfId="12" applyFont="1" applyBorder="1" applyAlignment="1">
      <alignment horizontal="center" vertical="center"/>
    </xf>
    <xf numFmtId="0" fontId="5" fillId="0" borderId="72" xfId="12" applyFont="1" applyBorder="1" applyAlignment="1"/>
    <xf numFmtId="0" fontId="5" fillId="0" borderId="43" xfId="12" applyFont="1" applyBorder="1"/>
    <xf numFmtId="0" fontId="10" fillId="0" borderId="98" xfId="12" applyFont="1" applyFill="1" applyBorder="1" applyAlignment="1">
      <alignment horizontal="center" vertical="center" wrapText="1"/>
    </xf>
    <xf numFmtId="0" fontId="11" fillId="0" borderId="98" xfId="12" applyFont="1" applyFill="1" applyBorder="1"/>
    <xf numFmtId="0" fontId="11" fillId="3" borderId="12" xfId="12" applyFont="1" applyFill="1" applyBorder="1"/>
    <xf numFmtId="0" fontId="11" fillId="3" borderId="98" xfId="12" applyFont="1" applyFill="1" applyBorder="1"/>
    <xf numFmtId="0" fontId="11" fillId="0" borderId="97" xfId="12" applyFont="1" applyFill="1" applyBorder="1"/>
    <xf numFmtId="0" fontId="11" fillId="0" borderId="77" xfId="12" applyFont="1" applyFill="1" applyBorder="1"/>
    <xf numFmtId="49" fontId="10" fillId="0" borderId="72" xfId="12" applyNumberFormat="1" applyFont="1" applyBorder="1"/>
    <xf numFmtId="0" fontId="11" fillId="6" borderId="16" xfId="12" applyFont="1" applyFill="1" applyBorder="1"/>
    <xf numFmtId="0" fontId="11" fillId="6" borderId="22" xfId="12" applyFont="1" applyFill="1" applyBorder="1"/>
    <xf numFmtId="0" fontId="10" fillId="0" borderId="4" xfId="12" applyFont="1" applyBorder="1" applyAlignment="1">
      <alignment horizontal="left"/>
    </xf>
    <xf numFmtId="0" fontId="10" fillId="0" borderId="22" xfId="12" applyFont="1" applyBorder="1" applyAlignment="1">
      <alignment horizontal="left"/>
    </xf>
    <xf numFmtId="9" fontId="10" fillId="0" borderId="22" xfId="12" applyNumberFormat="1" applyFont="1" applyBorder="1" applyAlignment="1">
      <alignment horizontal="left"/>
    </xf>
    <xf numFmtId="0" fontId="9" fillId="0" borderId="69" xfId="9" applyFont="1" applyFill="1" applyBorder="1" applyAlignment="1"/>
    <xf numFmtId="43" fontId="10" fillId="0" borderId="69" xfId="23" applyFont="1" applyBorder="1" applyAlignment="1">
      <alignment horizontal="right"/>
    </xf>
    <xf numFmtId="0" fontId="10" fillId="4" borderId="57" xfId="0" applyFont="1" applyFill="1" applyBorder="1"/>
    <xf numFmtId="0" fontId="11" fillId="4" borderId="39" xfId="12" applyFont="1" applyFill="1" applyBorder="1"/>
    <xf numFmtId="0" fontId="11" fillId="4" borderId="40" xfId="12" applyFont="1" applyFill="1" applyBorder="1"/>
    <xf numFmtId="0" fontId="11" fillId="4" borderId="64" xfId="12" applyFont="1" applyFill="1" applyBorder="1"/>
    <xf numFmtId="0" fontId="10" fillId="5" borderId="30" xfId="12" applyFont="1" applyFill="1" applyBorder="1" applyAlignment="1">
      <alignment horizontal="center" vertical="center"/>
    </xf>
    <xf numFmtId="0" fontId="10" fillId="5" borderId="64" xfId="0" applyFont="1" applyFill="1" applyBorder="1"/>
    <xf numFmtId="0" fontId="10" fillId="5" borderId="65" xfId="0" applyFont="1" applyFill="1" applyBorder="1"/>
    <xf numFmtId="0" fontId="10" fillId="5" borderId="75" xfId="0" applyFont="1" applyFill="1" applyBorder="1"/>
    <xf numFmtId="0" fontId="9" fillId="0" borderId="108" xfId="12" applyFont="1" applyBorder="1" applyAlignment="1">
      <alignment horizontal="center"/>
    </xf>
    <xf numFmtId="0" fontId="9" fillId="0" borderId="64" xfId="12" applyFont="1" applyBorder="1" applyAlignment="1">
      <alignment horizontal="left"/>
    </xf>
    <xf numFmtId="0" fontId="10" fillId="0" borderId="24" xfId="12" applyFont="1" applyBorder="1" applyAlignment="1">
      <alignment horizontal="center" vertical="center"/>
    </xf>
    <xf numFmtId="49" fontId="10" fillId="0" borderId="16" xfId="12" applyNumberFormat="1" applyFont="1" applyFill="1" applyBorder="1" applyAlignment="1">
      <alignment horizontal="center" vertical="top"/>
    </xf>
    <xf numFmtId="49" fontId="10" fillId="0" borderId="18" xfId="12" applyNumberFormat="1" applyFont="1" applyFill="1" applyBorder="1" applyAlignment="1">
      <alignment horizontal="center"/>
    </xf>
    <xf numFmtId="49" fontId="10" fillId="0" borderId="57" xfId="12" applyNumberFormat="1" applyFont="1" applyFill="1" applyBorder="1" applyAlignment="1">
      <alignment horizontal="center"/>
    </xf>
    <xf numFmtId="0" fontId="10" fillId="0" borderId="33" xfId="12" applyFont="1" applyBorder="1" applyAlignment="1">
      <alignment horizontal="center" vertical="center"/>
    </xf>
    <xf numFmtId="0" fontId="10" fillId="0" borderId="16" xfId="12" applyFont="1" applyBorder="1" applyAlignment="1">
      <alignment horizontal="center" vertical="center"/>
    </xf>
    <xf numFmtId="49" fontId="10" fillId="0" borderId="70" xfId="12" applyNumberFormat="1" applyFont="1" applyFill="1" applyBorder="1" applyAlignment="1">
      <alignment horizontal="center"/>
    </xf>
    <xf numFmtId="0" fontId="10" fillId="2" borderId="70" xfId="12" applyFont="1" applyFill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26" xfId="12" applyFont="1" applyFill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33" xfId="12" applyNumberFormat="1" applyFont="1" applyFill="1" applyBorder="1" applyAlignment="1">
      <alignment horizontal="center" vertical="top"/>
    </xf>
    <xf numFmtId="0" fontId="9" fillId="2" borderId="18" xfId="12" applyFont="1" applyFill="1" applyBorder="1" applyAlignment="1">
      <alignment horizontal="center"/>
    </xf>
    <xf numFmtId="0" fontId="10" fillId="2" borderId="18" xfId="12" applyFont="1" applyFill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76" xfId="0" applyFont="1" applyBorder="1" applyAlignment="1">
      <alignment horizontal="center"/>
    </xf>
    <xf numFmtId="0" fontId="10" fillId="0" borderId="16" xfId="12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/>
    </xf>
    <xf numFmtId="0" fontId="10" fillId="2" borderId="7" xfId="12" applyFont="1" applyFill="1" applyBorder="1" applyAlignment="1">
      <alignment horizontal="center"/>
    </xf>
    <xf numFmtId="0" fontId="10" fillId="2" borderId="76" xfId="12" applyFont="1" applyFill="1" applyBorder="1" applyAlignment="1">
      <alignment horizontal="center"/>
    </xf>
    <xf numFmtId="0" fontId="10" fillId="0" borderId="1" xfId="12" applyFont="1" applyFill="1" applyBorder="1" applyAlignment="1">
      <alignment horizontal="center" vertical="center"/>
    </xf>
    <xf numFmtId="0" fontId="10" fillId="0" borderId="1" xfId="12" quotePrefix="1" applyFont="1" applyFill="1" applyBorder="1" applyAlignment="1">
      <alignment horizontal="center" vertical="center"/>
    </xf>
    <xf numFmtId="0" fontId="10" fillId="0" borderId="46" xfId="12" applyFont="1" applyFill="1" applyBorder="1" applyAlignment="1">
      <alignment horizontal="center" vertical="center"/>
    </xf>
    <xf numFmtId="0" fontId="10" fillId="0" borderId="70" xfId="12" applyFont="1" applyFill="1" applyBorder="1" applyAlignment="1">
      <alignment horizontal="center"/>
    </xf>
    <xf numFmtId="0" fontId="10" fillId="0" borderId="29" xfId="0" applyFont="1" applyBorder="1"/>
    <xf numFmtId="49" fontId="10" fillId="0" borderId="18" xfId="12" applyNumberFormat="1" applyFont="1" applyFill="1" applyBorder="1" applyAlignment="1"/>
    <xf numFmtId="43" fontId="10" fillId="0" borderId="52" xfId="23" applyFont="1" applyFill="1" applyBorder="1" applyAlignment="1">
      <alignment horizontal="center"/>
    </xf>
    <xf numFmtId="43" fontId="10" fillId="0" borderId="21" xfId="23" applyFont="1" applyBorder="1" applyAlignment="1">
      <alignment horizontal="center"/>
    </xf>
    <xf numFmtId="43" fontId="9" fillId="0" borderId="27" xfId="23" applyFont="1" applyBorder="1" applyAlignment="1">
      <alignment horizontal="center"/>
    </xf>
    <xf numFmtId="43" fontId="9" fillId="0" borderId="8" xfId="23" applyFont="1" applyBorder="1" applyAlignment="1">
      <alignment horizontal="center"/>
    </xf>
    <xf numFmtId="43" fontId="9" fillId="0" borderId="74" xfId="23" applyFont="1" applyBorder="1" applyAlignment="1">
      <alignment horizontal="center"/>
    </xf>
    <xf numFmtId="0" fontId="10" fillId="0" borderId="24" xfId="0" applyFont="1" applyBorder="1"/>
    <xf numFmtId="0" fontId="10" fillId="2" borderId="24" xfId="12" applyFont="1" applyFill="1" applyBorder="1"/>
    <xf numFmtId="0" fontId="9" fillId="0" borderId="67" xfId="12" applyFont="1" applyBorder="1" applyAlignment="1">
      <alignment horizontal="center"/>
    </xf>
    <xf numFmtId="0" fontId="10" fillId="0" borderId="71" xfId="0" applyFont="1" applyBorder="1"/>
    <xf numFmtId="0" fontId="11" fillId="6" borderId="95" xfId="12" applyFont="1" applyFill="1" applyBorder="1"/>
    <xf numFmtId="0" fontId="8" fillId="0" borderId="24" xfId="0" applyFont="1" applyBorder="1"/>
    <xf numFmtId="0" fontId="9" fillId="0" borderId="6" xfId="12" quotePrefix="1" applyFont="1" applyBorder="1"/>
    <xf numFmtId="0" fontId="8" fillId="0" borderId="6" xfId="0" applyFont="1" applyBorder="1"/>
    <xf numFmtId="0" fontId="8" fillId="0" borderId="7" xfId="0" applyFont="1" applyBorder="1"/>
    <xf numFmtId="0" fontId="10" fillId="0" borderId="11" xfId="12" quotePrefix="1" applyFont="1" applyBorder="1"/>
    <xf numFmtId="0" fontId="8" fillId="0" borderId="0" xfId="0" applyFont="1" applyBorder="1"/>
    <xf numFmtId="0" fontId="8" fillId="0" borderId="27" xfId="0" applyFont="1" applyBorder="1"/>
    <xf numFmtId="0" fontId="11" fillId="0" borderId="1" xfId="12" applyFont="1" applyFill="1" applyBorder="1" applyAlignment="1">
      <alignment vertical="center"/>
    </xf>
    <xf numFmtId="0" fontId="11" fillId="0" borderId="23" xfId="12" applyFont="1" applyFill="1" applyBorder="1" applyAlignment="1">
      <alignment vertical="center"/>
    </xf>
    <xf numFmtId="0" fontId="11" fillId="2" borderId="23" xfId="12" applyFont="1" applyFill="1" applyBorder="1" applyAlignment="1">
      <alignment vertical="center"/>
    </xf>
    <xf numFmtId="0" fontId="8" fillId="0" borderId="18" xfId="0" applyFont="1" applyBorder="1"/>
    <xf numFmtId="0" fontId="8" fillId="0" borderId="1" xfId="0" applyFont="1" applyBorder="1"/>
    <xf numFmtId="0" fontId="11" fillId="0" borderId="1" xfId="12" applyFont="1" applyFill="1" applyBorder="1" applyAlignment="1">
      <alignment horizontal="center"/>
    </xf>
    <xf numFmtId="0" fontId="10" fillId="0" borderId="91" xfId="0" applyFont="1" applyBorder="1"/>
    <xf numFmtId="0" fontId="11" fillId="0" borderId="60" xfId="12" applyFont="1" applyFill="1" applyBorder="1" applyAlignment="1">
      <alignment horizontal="center"/>
    </xf>
    <xf numFmtId="0" fontId="10" fillId="0" borderId="25" xfId="12" applyFont="1" applyFill="1" applyBorder="1"/>
    <xf numFmtId="0" fontId="10" fillId="0" borderId="91" xfId="12" applyFont="1" applyFill="1" applyBorder="1"/>
    <xf numFmtId="0" fontId="10" fillId="0" borderId="26" xfId="12" applyFont="1" applyFill="1" applyBorder="1"/>
    <xf numFmtId="0" fontId="10" fillId="0" borderId="89" xfId="12" applyFont="1" applyFill="1" applyBorder="1"/>
    <xf numFmtId="0" fontId="10" fillId="0" borderId="14" xfId="12" applyFont="1" applyFill="1" applyBorder="1" applyAlignment="1">
      <alignment horizontal="center"/>
    </xf>
    <xf numFmtId="0" fontId="10" fillId="0" borderId="15" xfId="12" applyFont="1" applyFill="1" applyBorder="1" applyAlignment="1">
      <alignment horizontal="center"/>
    </xf>
    <xf numFmtId="0" fontId="10" fillId="0" borderId="16" xfId="12" applyFont="1" applyFill="1" applyBorder="1" applyAlignment="1">
      <alignment horizontal="center"/>
    </xf>
    <xf numFmtId="0" fontId="10" fillId="0" borderId="1" xfId="12" applyFont="1" applyFill="1" applyBorder="1" applyAlignment="1"/>
    <xf numFmtId="0" fontId="10" fillId="0" borderId="46" xfId="12" applyFont="1" applyFill="1" applyBorder="1" applyAlignment="1"/>
    <xf numFmtId="49" fontId="10" fillId="0" borderId="6" xfId="12" applyNumberFormat="1" applyFont="1" applyFill="1" applyBorder="1" applyAlignment="1">
      <alignment horizontal="left"/>
    </xf>
    <xf numFmtId="49" fontId="10" fillId="0" borderId="18" xfId="12" applyNumberFormat="1" applyFont="1" applyFill="1" applyBorder="1" applyAlignment="1">
      <alignment horizontal="left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9" fillId="0" borderId="51" xfId="12" applyFont="1" applyBorder="1" applyAlignment="1">
      <alignment horizontal="left" vertical="top" wrapText="1"/>
    </xf>
    <xf numFmtId="0" fontId="10" fillId="0" borderId="40" xfId="12" applyFont="1" applyFill="1" applyBorder="1" applyAlignment="1">
      <alignment horizontal="center"/>
    </xf>
    <xf numFmtId="0" fontId="9" fillId="0" borderId="38" xfId="9" applyFont="1" applyFill="1" applyBorder="1" applyAlignment="1">
      <alignment horizontal="left"/>
    </xf>
    <xf numFmtId="43" fontId="9" fillId="0" borderId="51" xfId="23" applyFont="1" applyFill="1" applyBorder="1" applyAlignment="1">
      <alignment horizontal="center"/>
    </xf>
    <xf numFmtId="43" fontId="9" fillId="0" borderId="52" xfId="23" applyFont="1" applyFill="1" applyBorder="1" applyAlignment="1">
      <alignment horizontal="center"/>
    </xf>
    <xf numFmtId="0" fontId="9" fillId="0" borderId="41" xfId="12" quotePrefix="1" applyFont="1" applyBorder="1" applyAlignment="1">
      <alignment horizontal="left" vertical="center"/>
    </xf>
    <xf numFmtId="0" fontId="9" fillId="0" borderId="42" xfId="12" applyFont="1" applyBorder="1" applyAlignment="1">
      <alignment horizontal="left" vertical="center"/>
    </xf>
    <xf numFmtId="0" fontId="9" fillId="0" borderId="43" xfId="12" applyFont="1" applyBorder="1" applyAlignment="1">
      <alignment horizontal="left" vertical="center"/>
    </xf>
    <xf numFmtId="0" fontId="9" fillId="0" borderId="39" xfId="9" applyFont="1" applyFill="1" applyBorder="1" applyAlignment="1">
      <alignment horizontal="left"/>
    </xf>
    <xf numFmtId="0" fontId="10" fillId="0" borderId="18" xfId="12" applyFont="1" applyFill="1" applyBorder="1" applyAlignment="1"/>
    <xf numFmtId="0" fontId="9" fillId="0" borderId="4" xfId="12" applyFont="1" applyBorder="1" applyAlignment="1">
      <alignment horizontal="left" vertical="top" wrapText="1"/>
    </xf>
    <xf numFmtId="0" fontId="10" fillId="0" borderId="6" xfId="12" applyFont="1" applyFill="1" applyBorder="1" applyAlignment="1">
      <alignment horizontal="center"/>
    </xf>
    <xf numFmtId="0" fontId="10" fillId="0" borderId="7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10" fillId="0" borderId="0" xfId="12" applyFont="1" applyBorder="1" applyAlignment="1">
      <alignment horizontal="left"/>
    </xf>
    <xf numFmtId="0" fontId="10" fillId="0" borderId="5" xfId="12" applyFont="1" applyBorder="1" applyAlignment="1">
      <alignment horizontal="left"/>
    </xf>
    <xf numFmtId="49" fontId="10" fillId="0" borderId="7" xfId="12" applyNumberFormat="1" applyFont="1" applyBorder="1" applyAlignment="1">
      <alignment horizontal="left" vertical="center" wrapText="1"/>
    </xf>
    <xf numFmtId="49" fontId="10" fillId="0" borderId="10" xfId="12" applyNumberFormat="1" applyFont="1" applyBorder="1" applyAlignment="1">
      <alignment horizontal="left" vertical="center" wrapText="1"/>
    </xf>
    <xf numFmtId="0" fontId="9" fillId="0" borderId="21" xfId="12" applyFont="1" applyBorder="1" applyAlignment="1">
      <alignment horizontal="center"/>
    </xf>
    <xf numFmtId="43" fontId="6" fillId="0" borderId="107" xfId="23" applyFont="1" applyBorder="1" applyAlignment="1">
      <alignment horizontal="center"/>
    </xf>
    <xf numFmtId="0" fontId="10" fillId="0" borderId="23" xfId="12" applyFont="1" applyBorder="1" applyAlignment="1"/>
    <xf numFmtId="0" fontId="10" fillId="0" borderId="90" xfId="0" applyFont="1" applyBorder="1"/>
    <xf numFmtId="0" fontId="9" fillId="0" borderId="107" xfId="12" applyFont="1" applyBorder="1" applyAlignment="1">
      <alignment horizontal="center"/>
    </xf>
    <xf numFmtId="0" fontId="10" fillId="0" borderId="13" xfId="12" applyFont="1" applyBorder="1"/>
    <xf numFmtId="4" fontId="9" fillId="0" borderId="88" xfId="9" applyNumberFormat="1" applyFont="1" applyFill="1" applyBorder="1" applyAlignment="1"/>
    <xf numFmtId="0" fontId="10" fillId="0" borderId="11" xfId="12" applyFont="1" applyBorder="1" applyAlignment="1"/>
    <xf numFmtId="0" fontId="10" fillId="0" borderId="77" xfId="12" applyFont="1" applyBorder="1" applyAlignment="1"/>
    <xf numFmtId="0" fontId="10" fillId="2" borderId="25" xfId="12" applyFont="1" applyFill="1" applyBorder="1"/>
    <xf numFmtId="0" fontId="10" fillId="0" borderId="18" xfId="12" applyFont="1" applyFill="1" applyBorder="1" applyAlignment="1">
      <alignment horizontal="center" vertical="center" wrapText="1"/>
    </xf>
    <xf numFmtId="0" fontId="10" fillId="0" borderId="2" xfId="12" applyFont="1" applyFill="1" applyBorder="1" applyAlignment="1">
      <alignment horizontal="center"/>
    </xf>
    <xf numFmtId="0" fontId="10" fillId="0" borderId="33" xfId="12" applyFont="1" applyFill="1" applyBorder="1" applyAlignment="1"/>
    <xf numFmtId="0" fontId="10" fillId="0" borderId="33" xfId="12" applyFont="1" applyFill="1" applyBorder="1" applyAlignment="1">
      <alignment horizontal="center"/>
    </xf>
    <xf numFmtId="0" fontId="8" fillId="0" borderId="3" xfId="0" applyFont="1" applyBorder="1"/>
    <xf numFmtId="0" fontId="8" fillId="2" borderId="7" xfId="0" applyFont="1" applyFill="1" applyBorder="1"/>
    <xf numFmtId="0" fontId="10" fillId="0" borderId="24" xfId="12" applyFont="1" applyFill="1" applyBorder="1" applyAlignment="1">
      <alignment horizontal="center" vertical="center"/>
    </xf>
    <xf numFmtId="0" fontId="9" fillId="0" borderId="5" xfId="12" applyFont="1" applyBorder="1" applyAlignment="1"/>
    <xf numFmtId="0" fontId="9" fillId="0" borderId="114" xfId="12" applyFont="1" applyBorder="1" applyAlignment="1"/>
    <xf numFmtId="0" fontId="10" fillId="2" borderId="91" xfId="12" applyFont="1" applyFill="1" applyBorder="1"/>
    <xf numFmtId="0" fontId="10" fillId="6" borderId="60" xfId="12" applyFont="1" applyFill="1" applyBorder="1" applyAlignment="1">
      <alignment horizontal="center"/>
    </xf>
    <xf numFmtId="0" fontId="10" fillId="6" borderId="1" xfId="12" applyFont="1" applyFill="1" applyBorder="1" applyAlignment="1">
      <alignment horizontal="center"/>
    </xf>
    <xf numFmtId="0" fontId="10" fillId="6" borderId="17" xfId="12" applyFont="1" applyFill="1" applyBorder="1" applyAlignment="1">
      <alignment horizontal="center"/>
    </xf>
    <xf numFmtId="0" fontId="10" fillId="6" borderId="23" xfId="12" applyFont="1" applyFill="1" applyBorder="1" applyAlignment="1">
      <alignment horizontal="center"/>
    </xf>
    <xf numFmtId="0" fontId="10" fillId="6" borderId="72" xfId="12" applyFont="1" applyFill="1" applyBorder="1" applyAlignment="1">
      <alignment horizontal="center"/>
    </xf>
    <xf numFmtId="0" fontId="10" fillId="2" borderId="17" xfId="12" applyFont="1" applyFill="1" applyBorder="1" applyAlignment="1">
      <alignment horizontal="center"/>
    </xf>
    <xf numFmtId="43" fontId="9" fillId="0" borderId="69" xfId="23" applyFont="1" applyBorder="1" applyAlignment="1">
      <alignment horizontal="center"/>
    </xf>
    <xf numFmtId="0" fontId="10" fillId="0" borderId="0" xfId="12" applyFont="1" applyAlignment="1"/>
    <xf numFmtId="0" fontId="22" fillId="2" borderId="17" xfId="12" applyFont="1" applyFill="1" applyBorder="1" applyAlignment="1">
      <alignment horizontal="center"/>
    </xf>
    <xf numFmtId="0" fontId="10" fillId="6" borderId="60" xfId="0" applyFont="1" applyFill="1" applyBorder="1"/>
    <xf numFmtId="0" fontId="10" fillId="6" borderId="24" xfId="0" applyFont="1" applyFill="1" applyBorder="1"/>
    <xf numFmtId="0" fontId="10" fillId="3" borderId="24" xfId="12" applyFont="1" applyFill="1" applyBorder="1"/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10" fillId="0" borderId="6" xfId="12" applyFont="1" applyBorder="1" applyAlignment="1">
      <alignment horizontal="left"/>
    </xf>
    <xf numFmtId="0" fontId="10" fillId="0" borderId="18" xfId="12" applyFont="1" applyBorder="1" applyAlignment="1">
      <alignment horizontal="left"/>
    </xf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10" fillId="0" borderId="84" xfId="12" applyFont="1" applyBorder="1" applyAlignment="1">
      <alignment horizontal="left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9" fillId="0" borderId="51" xfId="9" applyFont="1" applyFill="1" applyBorder="1" applyAlignment="1">
      <alignment horizontal="left"/>
    </xf>
    <xf numFmtId="0" fontId="9" fillId="0" borderId="54" xfId="9" applyFont="1" applyFill="1" applyBorder="1" applyAlignment="1">
      <alignment horizontal="left"/>
    </xf>
    <xf numFmtId="0" fontId="11" fillId="0" borderId="1" xfId="12" applyFont="1" applyFill="1" applyBorder="1" applyAlignment="1">
      <alignment horizontal="center"/>
    </xf>
    <xf numFmtId="0" fontId="10" fillId="0" borderId="10" xfId="12" applyFont="1" applyBorder="1" applyAlignment="1">
      <alignment horizontal="left" vertical="center" wrapText="1"/>
    </xf>
    <xf numFmtId="4" fontId="9" fillId="0" borderId="38" xfId="9" applyNumberFormat="1" applyFont="1" applyFill="1" applyBorder="1" applyAlignment="1">
      <alignment horizontal="center"/>
    </xf>
    <xf numFmtId="0" fontId="9" fillId="0" borderId="40" xfId="9" applyFont="1" applyFill="1" applyBorder="1" applyAlignment="1">
      <alignment horizontal="center"/>
    </xf>
    <xf numFmtId="0" fontId="9" fillId="0" borderId="4" xfId="12" applyFont="1" applyBorder="1" applyAlignment="1">
      <alignment horizontal="left"/>
    </xf>
    <xf numFmtId="0" fontId="9" fillId="0" borderId="38" xfId="9" applyFont="1" applyFill="1" applyBorder="1" applyAlignment="1">
      <alignment horizontal="center"/>
    </xf>
    <xf numFmtId="0" fontId="10" fillId="0" borderId="6" xfId="12" applyFont="1" applyFill="1" applyBorder="1" applyAlignment="1">
      <alignment vertical="top"/>
    </xf>
    <xf numFmtId="0" fontId="10" fillId="0" borderId="7" xfId="12" applyFont="1" applyFill="1" applyBorder="1" applyAlignment="1">
      <alignment vertical="top"/>
    </xf>
    <xf numFmtId="0" fontId="10" fillId="0" borderId="18" xfId="12" applyFont="1" applyFill="1" applyBorder="1" applyAlignment="1">
      <alignment vertical="top"/>
    </xf>
    <xf numFmtId="0" fontId="9" fillId="0" borderId="45" xfId="12" applyFont="1" applyBorder="1" applyAlignment="1">
      <alignment horizontal="left"/>
    </xf>
    <xf numFmtId="0" fontId="9" fillId="0" borderId="51" xfId="9" applyFont="1" applyFill="1" applyBorder="1" applyAlignment="1">
      <alignment horizontal="center"/>
    </xf>
    <xf numFmtId="0" fontId="10" fillId="6" borderId="95" xfId="0" applyFont="1" applyFill="1" applyBorder="1"/>
    <xf numFmtId="0" fontId="10" fillId="6" borderId="33" xfId="0" applyFont="1" applyFill="1" applyBorder="1"/>
    <xf numFmtId="4" fontId="9" fillId="0" borderId="107" xfId="9" applyNumberFormat="1" applyFont="1" applyFill="1" applyBorder="1" applyAlignment="1"/>
    <xf numFmtId="0" fontId="10" fillId="6" borderId="53" xfId="12" applyFont="1" applyFill="1" applyBorder="1" applyAlignment="1">
      <alignment horizontal="center"/>
    </xf>
    <xf numFmtId="0" fontId="10" fillId="6" borderId="24" xfId="12" applyFont="1" applyFill="1" applyBorder="1" applyAlignment="1">
      <alignment horizontal="center"/>
    </xf>
    <xf numFmtId="0" fontId="10" fillId="0" borderId="73" xfId="12" applyFont="1" applyFill="1" applyBorder="1" applyAlignment="1">
      <alignment horizontal="center"/>
    </xf>
    <xf numFmtId="0" fontId="9" fillId="0" borderId="41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9" fillId="0" borderId="44" xfId="12" applyFont="1" applyBorder="1" applyAlignment="1">
      <alignment horizontal="center"/>
    </xf>
    <xf numFmtId="0" fontId="9" fillId="0" borderId="0" xfId="15" applyFont="1" applyBorder="1" applyAlignment="1">
      <alignment horizontal="center"/>
    </xf>
    <xf numFmtId="0" fontId="10" fillId="0" borderId="3" xfId="12" applyFont="1" applyBorder="1" applyAlignment="1">
      <alignment horizontal="left"/>
    </xf>
    <xf numFmtId="0" fontId="10" fillId="0" borderId="8" xfId="12" applyFont="1" applyBorder="1" applyAlignment="1">
      <alignment horizontal="left"/>
    </xf>
    <xf numFmtId="0" fontId="10" fillId="0" borderId="6" xfId="12" applyFont="1" applyBorder="1" applyAlignment="1">
      <alignment horizontal="left"/>
    </xf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10" fillId="0" borderId="84" xfId="12" applyFont="1" applyBorder="1" applyAlignment="1">
      <alignment horizontal="left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10" fillId="0" borderId="6" xfId="12" applyFont="1" applyFill="1" applyBorder="1" applyAlignment="1">
      <alignment horizontal="left" vertical="top"/>
    </xf>
    <xf numFmtId="0" fontId="10" fillId="0" borderId="18" xfId="12" applyFont="1" applyFill="1" applyBorder="1" applyAlignment="1">
      <alignment horizontal="left" vertical="top"/>
    </xf>
    <xf numFmtId="0" fontId="9" fillId="0" borderId="100" xfId="9" applyFont="1" applyFill="1" applyBorder="1" applyAlignment="1">
      <alignment horizontal="center"/>
    </xf>
    <xf numFmtId="0" fontId="10" fillId="2" borderId="6" xfId="12" applyFont="1" applyFill="1" applyBorder="1" applyAlignment="1">
      <alignment horizontal="left"/>
    </xf>
    <xf numFmtId="0" fontId="10" fillId="2" borderId="7" xfId="12" applyFont="1" applyFill="1" applyBorder="1" applyAlignment="1">
      <alignment horizontal="left"/>
    </xf>
    <xf numFmtId="0" fontId="10" fillId="2" borderId="18" xfId="12" applyFont="1" applyFill="1" applyBorder="1" applyAlignment="1">
      <alignment horizontal="left"/>
    </xf>
    <xf numFmtId="0" fontId="10" fillId="0" borderId="70" xfId="12" applyFont="1" applyBorder="1" applyAlignment="1">
      <alignment horizontal="left" vertical="center" wrapText="1"/>
    </xf>
    <xf numFmtId="0" fontId="9" fillId="0" borderId="54" xfId="9" applyFont="1" applyFill="1" applyBorder="1" applyAlignment="1">
      <alignment horizontal="left"/>
    </xf>
    <xf numFmtId="0" fontId="10" fillId="0" borderId="58" xfId="12" applyFont="1" applyFill="1" applyBorder="1" applyAlignment="1">
      <alignment wrapText="1"/>
    </xf>
    <xf numFmtId="0" fontId="10" fillId="0" borderId="59" xfId="12" applyFont="1" applyFill="1" applyBorder="1" applyAlignment="1">
      <alignment wrapText="1"/>
    </xf>
    <xf numFmtId="0" fontId="10" fillId="0" borderId="79" xfId="12" applyFont="1" applyFill="1" applyBorder="1" applyAlignment="1">
      <alignment horizontal="left"/>
    </xf>
    <xf numFmtId="0" fontId="10" fillId="0" borderId="1" xfId="12" applyFont="1" applyFill="1" applyBorder="1" applyAlignment="1">
      <alignment horizontal="center" vertical="center" wrapText="1"/>
    </xf>
    <xf numFmtId="0" fontId="11" fillId="0" borderId="1" xfId="12" applyFont="1" applyFill="1" applyBorder="1" applyAlignment="1">
      <alignment horizontal="center"/>
    </xf>
    <xf numFmtId="0" fontId="10" fillId="0" borderId="0" xfId="12" applyFont="1" applyBorder="1" applyAlignment="1">
      <alignment horizontal="left"/>
    </xf>
    <xf numFmtId="0" fontId="10" fillId="0" borderId="5" xfId="12" applyFont="1" applyBorder="1" applyAlignment="1">
      <alignment horizontal="left"/>
    </xf>
    <xf numFmtId="0" fontId="11" fillId="3" borderId="1" xfId="12" applyFont="1" applyFill="1" applyBorder="1" applyAlignment="1">
      <alignment horizontal="center" vertical="center"/>
    </xf>
    <xf numFmtId="0" fontId="10" fillId="0" borderId="7" xfId="12" applyFont="1" applyBorder="1" applyAlignment="1">
      <alignment horizontal="left"/>
    </xf>
    <xf numFmtId="0" fontId="10" fillId="0" borderId="27" xfId="12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10" fillId="0" borderId="7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9" fillId="0" borderId="59" xfId="15" applyFont="1" applyBorder="1" applyAlignment="1">
      <alignment horizontal="left"/>
    </xf>
    <xf numFmtId="0" fontId="9" fillId="0" borderId="48" xfId="15" applyFont="1" applyBorder="1" applyAlignment="1">
      <alignment horizontal="left"/>
    </xf>
    <xf numFmtId="0" fontId="10" fillId="0" borderId="10" xfId="12" quotePrefix="1" applyFont="1" applyBorder="1" applyAlignment="1">
      <alignment horizontal="left"/>
    </xf>
    <xf numFmtId="0" fontId="9" fillId="0" borderId="40" xfId="9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9" fillId="0" borderId="6" xfId="12" applyFont="1" applyBorder="1" applyAlignment="1">
      <alignment horizontal="left"/>
    </xf>
    <xf numFmtId="0" fontId="9" fillId="0" borderId="7" xfId="12" applyFont="1" applyBorder="1" applyAlignment="1">
      <alignment horizontal="left"/>
    </xf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0" fontId="10" fillId="0" borderId="86" xfId="12" applyFont="1" applyBorder="1" applyAlignment="1">
      <alignment horizontal="left"/>
    </xf>
    <xf numFmtId="0" fontId="10" fillId="0" borderId="87" xfId="12" applyFont="1" applyBorder="1" applyAlignment="1">
      <alignment horizontal="left"/>
    </xf>
    <xf numFmtId="0" fontId="9" fillId="0" borderId="41" xfId="12" quotePrefix="1" applyFont="1" applyBorder="1" applyAlignment="1">
      <alignment horizontal="left" vertical="center"/>
    </xf>
    <xf numFmtId="0" fontId="9" fillId="0" borderId="0" xfId="12" quotePrefix="1" applyFont="1" applyBorder="1" applyAlignment="1">
      <alignment horizontal="left" vertical="center"/>
    </xf>
    <xf numFmtId="0" fontId="9" fillId="0" borderId="0" xfId="12" applyFont="1" applyBorder="1" applyAlignment="1">
      <alignment horizontal="left" vertical="center"/>
    </xf>
    <xf numFmtId="0" fontId="9" fillId="0" borderId="5" xfId="12" applyFont="1" applyBorder="1" applyAlignment="1">
      <alignment horizontal="left" vertical="center"/>
    </xf>
    <xf numFmtId="0" fontId="9" fillId="0" borderId="7" xfId="12" applyFont="1" applyFill="1" applyBorder="1" applyAlignment="1">
      <alignment horizontal="left" vertical="center"/>
    </xf>
    <xf numFmtId="0" fontId="10" fillId="0" borderId="6" xfId="12" quotePrefix="1" applyFont="1" applyFill="1" applyBorder="1" applyAlignment="1">
      <alignment horizontal="left" vertical="center"/>
    </xf>
    <xf numFmtId="0" fontId="10" fillId="0" borderId="7" xfId="12" applyFont="1" applyFill="1" applyBorder="1" applyAlignment="1">
      <alignment horizontal="left" vertical="center"/>
    </xf>
    <xf numFmtId="0" fontId="10" fillId="0" borderId="4" xfId="12" applyFont="1" applyFill="1" applyBorder="1" applyAlignment="1"/>
    <xf numFmtId="0" fontId="10" fillId="0" borderId="0" xfId="12" applyFont="1" applyFill="1" applyBorder="1" applyAlignment="1"/>
    <xf numFmtId="0" fontId="10" fillId="0" borderId="5" xfId="12" applyFont="1" applyFill="1" applyBorder="1" applyAlignment="1"/>
    <xf numFmtId="0" fontId="10" fillId="0" borderId="6" xfId="0" applyFont="1" applyBorder="1" applyAlignment="1">
      <alignment horizontal="left"/>
    </xf>
    <xf numFmtId="0" fontId="10" fillId="0" borderId="7" xfId="0" applyFont="1" applyBorder="1" applyAlignment="1">
      <alignment horizontal="left"/>
    </xf>
    <xf numFmtId="0" fontId="10" fillId="0" borderId="18" xfId="0" applyFont="1" applyBorder="1" applyAlignment="1">
      <alignment horizontal="left"/>
    </xf>
    <xf numFmtId="0" fontId="9" fillId="0" borderId="0" xfId="12" applyFont="1" applyBorder="1" applyAlignment="1">
      <alignment horizontal="center"/>
    </xf>
    <xf numFmtId="0" fontId="10" fillId="0" borderId="6" xfId="12" applyFont="1" applyFill="1" applyBorder="1" applyAlignment="1"/>
    <xf numFmtId="0" fontId="9" fillId="2" borderId="6" xfId="12" applyFont="1" applyFill="1" applyBorder="1" applyAlignment="1">
      <alignment horizontal="left"/>
    </xf>
    <xf numFmtId="0" fontId="9" fillId="2" borderId="18" xfId="12" applyFont="1" applyFill="1" applyBorder="1" applyAlignment="1">
      <alignment horizontal="left"/>
    </xf>
    <xf numFmtId="49" fontId="10" fillId="0" borderId="6" xfId="12" applyNumberFormat="1" applyFont="1" applyFill="1" applyBorder="1" applyAlignment="1">
      <alignment horizontal="left" vertical="top"/>
    </xf>
    <xf numFmtId="49" fontId="10" fillId="0" borderId="7" xfId="12" applyNumberFormat="1" applyFont="1" applyFill="1" applyBorder="1" applyAlignment="1">
      <alignment horizontal="left" vertical="top"/>
    </xf>
    <xf numFmtId="49" fontId="10" fillId="0" borderId="18" xfId="12" applyNumberFormat="1" applyFont="1" applyFill="1" applyBorder="1" applyAlignment="1">
      <alignment horizontal="left" vertical="top"/>
    </xf>
    <xf numFmtId="0" fontId="10" fillId="0" borderId="14" xfId="12" applyFont="1" applyFill="1" applyBorder="1" applyAlignment="1">
      <alignment horizontal="left" vertical="top"/>
    </xf>
    <xf numFmtId="0" fontId="10" fillId="0" borderId="16" xfId="12" applyFont="1" applyFill="1" applyBorder="1" applyAlignment="1">
      <alignment horizontal="left" vertical="top"/>
    </xf>
    <xf numFmtId="0" fontId="9" fillId="0" borderId="38" xfId="9" applyFont="1" applyFill="1" applyBorder="1" applyAlignment="1">
      <alignment horizontal="center"/>
    </xf>
    <xf numFmtId="49" fontId="10" fillId="0" borderId="15" xfId="12" applyNumberFormat="1" applyFont="1" applyFill="1" applyBorder="1" applyAlignment="1">
      <alignment horizontal="left" vertical="top"/>
    </xf>
    <xf numFmtId="49" fontId="10" fillId="0" borderId="6" xfId="12" applyNumberFormat="1" applyFont="1" applyFill="1" applyBorder="1" applyAlignment="1">
      <alignment horizontal="left"/>
    </xf>
    <xf numFmtId="49" fontId="10" fillId="0" borderId="7" xfId="12" applyNumberFormat="1" applyFont="1" applyFill="1" applyBorder="1" applyAlignment="1">
      <alignment horizontal="left"/>
    </xf>
    <xf numFmtId="49" fontId="10" fillId="0" borderId="18" xfId="12" applyNumberFormat="1" applyFont="1" applyFill="1" applyBorder="1" applyAlignment="1">
      <alignment horizontal="left"/>
    </xf>
    <xf numFmtId="0" fontId="10" fillId="0" borderId="28" xfId="12" applyFont="1" applyFill="1" applyBorder="1" applyAlignment="1">
      <alignment horizontal="left"/>
    </xf>
    <xf numFmtId="0" fontId="10" fillId="0" borderId="7" xfId="12" applyFont="1" applyFill="1" applyBorder="1" applyAlignment="1"/>
    <xf numFmtId="0" fontId="10" fillId="0" borderId="9" xfId="12" applyFont="1" applyFill="1" applyBorder="1" applyAlignment="1">
      <alignment horizontal="left"/>
    </xf>
    <xf numFmtId="0" fontId="10" fillId="0" borderId="10" xfId="12" applyFont="1" applyFill="1" applyBorder="1" applyAlignment="1">
      <alignment horizontal="left"/>
    </xf>
    <xf numFmtId="0" fontId="10" fillId="0" borderId="70" xfId="12" applyFont="1" applyFill="1" applyBorder="1" applyAlignment="1">
      <alignment horizontal="left"/>
    </xf>
    <xf numFmtId="0" fontId="10" fillId="0" borderId="6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0" fontId="10" fillId="0" borderId="18" xfId="0" applyFont="1" applyFill="1" applyBorder="1" applyAlignment="1">
      <alignment horizontal="left" vertical="center"/>
    </xf>
    <xf numFmtId="0" fontId="10" fillId="0" borderId="10" xfId="12" applyFont="1" applyFill="1" applyBorder="1" applyAlignment="1"/>
    <xf numFmtId="0" fontId="10" fillId="0" borderId="85" xfId="12" applyFont="1" applyFill="1" applyBorder="1" applyAlignment="1">
      <alignment wrapText="1"/>
    </xf>
    <xf numFmtId="0" fontId="10" fillId="0" borderId="86" xfId="12" applyFont="1" applyFill="1" applyBorder="1" applyAlignment="1">
      <alignment wrapText="1"/>
    </xf>
    <xf numFmtId="0" fontId="10" fillId="0" borderId="87" xfId="12" applyFont="1" applyFill="1" applyBorder="1" applyAlignment="1">
      <alignment wrapText="1"/>
    </xf>
    <xf numFmtId="0" fontId="9" fillId="0" borderId="108" xfId="12" applyFont="1" applyBorder="1"/>
    <xf numFmtId="0" fontId="10" fillId="0" borderId="77" xfId="12" applyFont="1" applyBorder="1"/>
    <xf numFmtId="0" fontId="10" fillId="0" borderId="11" xfId="12" applyFont="1" applyBorder="1"/>
    <xf numFmtId="0" fontId="10" fillId="0" borderId="12" xfId="12" quotePrefix="1" applyFont="1" applyBorder="1" applyAlignment="1">
      <alignment horizontal="left"/>
    </xf>
    <xf numFmtId="0" fontId="10" fillId="0" borderId="103" xfId="12" applyFont="1" applyBorder="1" applyAlignment="1"/>
    <xf numFmtId="0" fontId="9" fillId="0" borderId="85" xfId="12" applyFont="1" applyBorder="1"/>
    <xf numFmtId="9" fontId="10" fillId="0" borderId="77" xfId="12" applyNumberFormat="1" applyFont="1" applyBorder="1" applyAlignment="1">
      <alignment horizontal="center"/>
    </xf>
    <xf numFmtId="0" fontId="10" fillId="0" borderId="41" xfId="12" applyFont="1" applyBorder="1"/>
    <xf numFmtId="0" fontId="9" fillId="0" borderId="116" xfId="12" applyFont="1" applyBorder="1"/>
    <xf numFmtId="0" fontId="11" fillId="6" borderId="46" xfId="12" applyFont="1" applyFill="1" applyBorder="1" applyAlignment="1">
      <alignment horizontal="center"/>
    </xf>
    <xf numFmtId="0" fontId="11" fillId="6" borderId="24" xfId="12" applyFont="1" applyFill="1" applyBorder="1" applyAlignment="1">
      <alignment horizontal="center"/>
    </xf>
    <xf numFmtId="0" fontId="9" fillId="0" borderId="35" xfId="12" applyFont="1" applyBorder="1"/>
    <xf numFmtId="0" fontId="10" fillId="0" borderId="44" xfId="12" applyFont="1" applyBorder="1"/>
    <xf numFmtId="43" fontId="9" fillId="0" borderId="107" xfId="23" applyFont="1" applyBorder="1" applyAlignment="1">
      <alignment horizontal="center" vertical="center"/>
    </xf>
    <xf numFmtId="0" fontId="9" fillId="0" borderId="75" xfId="12" applyFont="1" applyBorder="1"/>
    <xf numFmtId="0" fontId="35" fillId="0" borderId="0" xfId="0" applyFont="1"/>
    <xf numFmtId="0" fontId="9" fillId="0" borderId="42" xfId="12" applyFont="1" applyBorder="1"/>
    <xf numFmtId="0" fontId="10" fillId="0" borderId="23" xfId="12" applyFont="1" applyFill="1" applyBorder="1" applyAlignment="1"/>
    <xf numFmtId="0" fontId="11" fillId="3" borderId="23" xfId="12" applyFont="1" applyFill="1" applyBorder="1" applyAlignment="1">
      <alignment horizontal="center" vertical="center"/>
    </xf>
    <xf numFmtId="0" fontId="10" fillId="0" borderId="85" xfId="0" applyFont="1" applyBorder="1"/>
    <xf numFmtId="0" fontId="10" fillId="0" borderId="86" xfId="0" applyFont="1" applyBorder="1"/>
    <xf numFmtId="0" fontId="10" fillId="0" borderId="87" xfId="0" applyFont="1" applyBorder="1"/>
    <xf numFmtId="0" fontId="10" fillId="0" borderId="58" xfId="0" applyFont="1" applyBorder="1"/>
    <xf numFmtId="0" fontId="9" fillId="0" borderId="27" xfId="12" applyFont="1" applyBorder="1" applyAlignment="1">
      <alignment horizontal="left"/>
    </xf>
    <xf numFmtId="0" fontId="9" fillId="0" borderId="15" xfId="12" applyFont="1" applyBorder="1" applyAlignment="1">
      <alignment horizontal="left"/>
    </xf>
    <xf numFmtId="0" fontId="9" fillId="0" borderId="0" xfId="15" applyFont="1" applyBorder="1" applyAlignment="1"/>
    <xf numFmtId="0" fontId="9" fillId="0" borderId="5" xfId="15" applyFont="1" applyBorder="1" applyAlignment="1"/>
    <xf numFmtId="0" fontId="9" fillId="0" borderId="69" xfId="12" applyFont="1" applyBorder="1" applyAlignment="1">
      <alignment horizontal="center"/>
    </xf>
    <xf numFmtId="0" fontId="9" fillId="0" borderId="9" xfId="12" quotePrefix="1" applyFont="1" applyBorder="1" applyAlignment="1">
      <alignment horizontal="left" vertical="center"/>
    </xf>
    <xf numFmtId="0" fontId="9" fillId="0" borderId="101" xfId="12" applyFont="1" applyBorder="1" applyAlignment="1"/>
    <xf numFmtId="0" fontId="10" fillId="6" borderId="46" xfId="12" applyFont="1" applyFill="1" applyBorder="1" applyAlignment="1">
      <alignment horizontal="center"/>
    </xf>
    <xf numFmtId="0" fontId="10" fillId="2" borderId="16" xfId="12" applyFont="1" applyFill="1" applyBorder="1" applyAlignment="1">
      <alignment horizontal="center"/>
    </xf>
    <xf numFmtId="0" fontId="10" fillId="2" borderId="22" xfId="12" applyFont="1" applyFill="1" applyBorder="1" applyAlignment="1">
      <alignment horizontal="center"/>
    </xf>
    <xf numFmtId="0" fontId="10" fillId="2" borderId="10" xfId="12" applyFont="1" applyFill="1" applyBorder="1" applyAlignment="1">
      <alignment horizontal="center"/>
    </xf>
    <xf numFmtId="0" fontId="10" fillId="2" borderId="72" xfId="12" applyFont="1" applyFill="1" applyBorder="1" applyAlignment="1">
      <alignment horizontal="center"/>
    </xf>
    <xf numFmtId="0" fontId="10" fillId="6" borderId="10" xfId="12" applyFont="1" applyFill="1" applyBorder="1" applyAlignment="1">
      <alignment horizontal="center"/>
    </xf>
    <xf numFmtId="0" fontId="10" fillId="6" borderId="70" xfId="12" applyFont="1" applyFill="1" applyBorder="1" applyAlignment="1">
      <alignment horizontal="center"/>
    </xf>
    <xf numFmtId="0" fontId="29" fillId="0" borderId="17" xfId="12" applyFont="1" applyFill="1" applyBorder="1" applyAlignment="1">
      <alignment horizontal="center"/>
    </xf>
    <xf numFmtId="0" fontId="29" fillId="2" borderId="1" xfId="12" applyFont="1" applyFill="1" applyBorder="1" applyAlignment="1">
      <alignment horizontal="center"/>
    </xf>
    <xf numFmtId="0" fontId="29" fillId="0" borderId="1" xfId="12" applyFont="1" applyFill="1" applyBorder="1" applyAlignment="1">
      <alignment horizontal="center"/>
    </xf>
    <xf numFmtId="0" fontId="29" fillId="6" borderId="1" xfId="12" applyFont="1" applyFill="1" applyBorder="1" applyAlignment="1">
      <alignment horizontal="center"/>
    </xf>
    <xf numFmtId="0" fontId="29" fillId="6" borderId="0" xfId="12" applyFont="1" applyFill="1" applyBorder="1"/>
    <xf numFmtId="0" fontId="9" fillId="0" borderId="52" xfId="9" applyFont="1" applyFill="1" applyBorder="1" applyAlignment="1">
      <alignment horizontal="center"/>
    </xf>
    <xf numFmtId="0" fontId="9" fillId="0" borderId="10" xfId="12" quotePrefix="1" applyFont="1" applyBorder="1" applyAlignment="1">
      <alignment horizontal="left"/>
    </xf>
    <xf numFmtId="0" fontId="9" fillId="0" borderId="10" xfId="12" applyFont="1" applyBorder="1" applyAlignment="1">
      <alignment horizontal="left"/>
    </xf>
    <xf numFmtId="0" fontId="27" fillId="0" borderId="0" xfId="0" applyFont="1" applyBorder="1" applyAlignment="1">
      <alignment horizontal="center"/>
    </xf>
    <xf numFmtId="0" fontId="11" fillId="2" borderId="56" xfId="12" applyFont="1" applyFill="1" applyBorder="1" applyAlignment="1">
      <alignment horizontal="center"/>
    </xf>
    <xf numFmtId="0" fontId="11" fillId="2" borderId="27" xfId="12" applyFont="1" applyFill="1" applyBorder="1" applyAlignment="1">
      <alignment horizontal="center"/>
    </xf>
    <xf numFmtId="0" fontId="11" fillId="6" borderId="72" xfId="12" applyFont="1" applyFill="1" applyBorder="1" applyAlignment="1">
      <alignment horizontal="center"/>
    </xf>
    <xf numFmtId="0" fontId="10" fillId="0" borderId="60" xfId="0" applyFont="1" applyBorder="1" applyAlignment="1">
      <alignment horizontal="center"/>
    </xf>
    <xf numFmtId="0" fontId="11" fillId="2" borderId="60" xfId="12" applyFont="1" applyFill="1" applyBorder="1" applyAlignment="1">
      <alignment horizontal="center"/>
    </xf>
    <xf numFmtId="0" fontId="11" fillId="2" borderId="66" xfId="12" applyFont="1" applyFill="1" applyBorder="1" applyAlignment="1">
      <alignment horizontal="center"/>
    </xf>
    <xf numFmtId="0" fontId="9" fillId="0" borderId="109" xfId="12" applyFont="1" applyBorder="1" applyAlignment="1"/>
    <xf numFmtId="0" fontId="9" fillId="0" borderId="114" xfId="12" applyFont="1" applyBorder="1" applyAlignment="1">
      <alignment horizontal="left" vertical="top" wrapText="1"/>
    </xf>
    <xf numFmtId="0" fontId="9" fillId="0" borderId="118" xfId="12" applyFont="1" applyBorder="1" applyAlignment="1">
      <alignment horizontal="left"/>
    </xf>
    <xf numFmtId="164" fontId="9" fillId="0" borderId="63" xfId="6" applyFont="1" applyBorder="1" applyAlignment="1"/>
    <xf numFmtId="0" fontId="9" fillId="0" borderId="78" xfId="12" applyFont="1" applyBorder="1" applyAlignment="1">
      <alignment horizontal="left"/>
    </xf>
    <xf numFmtId="164" fontId="9" fillId="0" borderId="114" xfId="6" applyFont="1" applyBorder="1" applyAlignment="1"/>
    <xf numFmtId="0" fontId="10" fillId="0" borderId="27" xfId="12" applyFont="1" applyFill="1" applyBorder="1" applyAlignment="1"/>
    <xf numFmtId="0" fontId="9" fillId="0" borderId="0" xfId="12" applyFont="1" applyFill="1" applyBorder="1" applyAlignment="1"/>
    <xf numFmtId="0" fontId="10" fillId="0" borderId="39" xfId="0" applyFont="1" applyBorder="1"/>
    <xf numFmtId="0" fontId="10" fillId="0" borderId="38" xfId="0" applyFont="1" applyBorder="1"/>
    <xf numFmtId="0" fontId="9" fillId="0" borderId="121" xfId="12" applyFont="1" applyBorder="1" applyAlignment="1">
      <alignment horizontal="left"/>
    </xf>
    <xf numFmtId="165" fontId="11" fillId="6" borderId="1" xfId="23" applyNumberFormat="1" applyFont="1" applyFill="1" applyBorder="1" applyAlignment="1">
      <alignment horizontal="center"/>
    </xf>
    <xf numFmtId="1" fontId="11" fillId="6" borderId="17" xfId="12" applyNumberFormat="1" applyFont="1" applyFill="1" applyBorder="1" applyAlignment="1">
      <alignment horizontal="center"/>
    </xf>
    <xf numFmtId="1" fontId="11" fillId="6" borderId="1" xfId="23" applyNumberFormat="1" applyFont="1" applyFill="1" applyBorder="1" applyAlignment="1">
      <alignment horizontal="center"/>
    </xf>
    <xf numFmtId="0" fontId="10" fillId="0" borderId="34" xfId="12" applyFont="1" applyBorder="1"/>
    <xf numFmtId="0" fontId="11" fillId="6" borderId="17" xfId="12" applyFont="1" applyFill="1" applyBorder="1" applyAlignment="1">
      <alignment horizontal="center" vertical="center"/>
    </xf>
    <xf numFmtId="0" fontId="11" fillId="2" borderId="17" xfId="12" applyFont="1" applyFill="1" applyBorder="1" applyAlignment="1">
      <alignment horizontal="center" vertical="center"/>
    </xf>
    <xf numFmtId="0" fontId="11" fillId="0" borderId="17" xfId="12" applyFont="1" applyFill="1" applyBorder="1" applyAlignment="1">
      <alignment horizontal="center" vertical="center"/>
    </xf>
    <xf numFmtId="0" fontId="11" fillId="0" borderId="16" xfId="12" applyFont="1" applyFill="1" applyBorder="1" applyAlignment="1">
      <alignment horizontal="center" vertical="center"/>
    </xf>
    <xf numFmtId="0" fontId="11" fillId="0" borderId="22" xfId="12" applyFont="1" applyFill="1" applyBorder="1" applyAlignment="1">
      <alignment horizontal="center" vertical="center"/>
    </xf>
    <xf numFmtId="0" fontId="11" fillId="6" borderId="1" xfId="12" applyFont="1" applyFill="1" applyBorder="1" applyAlignment="1">
      <alignment horizontal="center" vertical="center"/>
    </xf>
    <xf numFmtId="0" fontId="11" fillId="2" borderId="1" xfId="12" applyFont="1" applyFill="1" applyBorder="1" applyAlignment="1">
      <alignment horizontal="center" vertical="center"/>
    </xf>
    <xf numFmtId="0" fontId="11" fillId="0" borderId="1" xfId="12" applyFont="1" applyFill="1" applyBorder="1" applyAlignment="1">
      <alignment horizontal="center" vertical="center"/>
    </xf>
    <xf numFmtId="0" fontId="11" fillId="0" borderId="18" xfId="12" applyFont="1" applyFill="1" applyBorder="1" applyAlignment="1">
      <alignment horizontal="center" vertical="center"/>
    </xf>
    <xf numFmtId="0" fontId="11" fillId="0" borderId="23" xfId="12" applyFont="1" applyFill="1" applyBorder="1" applyAlignment="1">
      <alignment horizontal="center" vertical="center"/>
    </xf>
    <xf numFmtId="2" fontId="11" fillId="2" borderId="1" xfId="12" applyNumberFormat="1" applyFont="1" applyFill="1" applyBorder="1" applyAlignment="1">
      <alignment horizontal="center" vertical="center"/>
    </xf>
    <xf numFmtId="0" fontId="11" fillId="2" borderId="7" xfId="12" applyFont="1" applyFill="1" applyBorder="1" applyAlignment="1">
      <alignment horizontal="center" vertical="center"/>
    </xf>
    <xf numFmtId="0" fontId="11" fillId="0" borderId="7" xfId="12" applyFont="1" applyFill="1" applyBorder="1" applyAlignment="1">
      <alignment horizontal="center" vertical="center"/>
    </xf>
    <xf numFmtId="0" fontId="11" fillId="0" borderId="46" xfId="12" applyFont="1" applyFill="1" applyBorder="1" applyAlignment="1">
      <alignment horizontal="center" vertical="center"/>
    </xf>
    <xf numFmtId="0" fontId="11" fillId="0" borderId="10" xfId="12" applyFont="1" applyFill="1" applyBorder="1" applyAlignment="1">
      <alignment horizontal="center" vertical="center"/>
    </xf>
    <xf numFmtId="0" fontId="11" fillId="0" borderId="70" xfId="12" applyFont="1" applyFill="1" applyBorder="1" applyAlignment="1">
      <alignment horizontal="center" vertical="center"/>
    </xf>
    <xf numFmtId="0" fontId="11" fillId="0" borderId="72" xfId="12" applyFont="1" applyFill="1" applyBorder="1" applyAlignment="1">
      <alignment horizontal="center" vertical="center"/>
    </xf>
    <xf numFmtId="0" fontId="10" fillId="0" borderId="10" xfId="0" applyFont="1" applyBorder="1"/>
    <xf numFmtId="0" fontId="10" fillId="0" borderId="61" xfId="0" applyFont="1" applyBorder="1"/>
    <xf numFmtId="166" fontId="10" fillId="4" borderId="64" xfId="12" applyNumberFormat="1" applyFont="1" applyFill="1" applyBorder="1" applyAlignment="1">
      <alignment horizontal="center" vertical="center"/>
    </xf>
    <xf numFmtId="0" fontId="9" fillId="0" borderId="9" xfId="12" applyFont="1" applyBorder="1"/>
    <xf numFmtId="0" fontId="9" fillId="0" borderId="40" xfId="12" applyFont="1" applyBorder="1" applyAlignment="1">
      <alignment horizontal="center"/>
    </xf>
    <xf numFmtId="0" fontId="9" fillId="0" borderId="55" xfId="12" applyFont="1" applyBorder="1" applyAlignment="1">
      <alignment horizontal="center"/>
    </xf>
    <xf numFmtId="0" fontId="22" fillId="0" borderId="3" xfId="12" applyFont="1" applyBorder="1" applyAlignment="1"/>
    <xf numFmtId="0" fontId="22" fillId="0" borderId="8" xfId="12" applyFont="1" applyBorder="1" applyAlignment="1"/>
    <xf numFmtId="0" fontId="9" fillId="0" borderId="118" xfId="12" quotePrefix="1" applyFont="1" applyBorder="1" applyAlignment="1">
      <alignment horizontal="left"/>
    </xf>
    <xf numFmtId="0" fontId="9" fillId="0" borderId="86" xfId="12" quotePrefix="1" applyFont="1" applyBorder="1" applyAlignment="1">
      <alignment horizontal="left"/>
    </xf>
    <xf numFmtId="0" fontId="9" fillId="0" borderId="86" xfId="12" applyFont="1" applyBorder="1" applyAlignment="1">
      <alignment horizontal="left"/>
    </xf>
    <xf numFmtId="0" fontId="9" fillId="0" borderId="87" xfId="12" applyFont="1" applyBorder="1" applyAlignment="1">
      <alignment horizontal="left"/>
    </xf>
    <xf numFmtId="0" fontId="10" fillId="0" borderId="17" xfId="0" applyFont="1" applyBorder="1"/>
    <xf numFmtId="0" fontId="10" fillId="0" borderId="22" xfId="12" applyFont="1" applyBorder="1" applyAlignment="1">
      <alignment horizontal="center"/>
    </xf>
    <xf numFmtId="0" fontId="9" fillId="0" borderId="51" xfId="12" applyFont="1" applyBorder="1" applyAlignment="1">
      <alignment vertical="center"/>
    </xf>
    <xf numFmtId="0" fontId="9" fillId="0" borderId="52" xfId="12" applyFont="1" applyBorder="1" applyAlignment="1">
      <alignment vertical="center"/>
    </xf>
    <xf numFmtId="0" fontId="9" fillId="0" borderId="58" xfId="12" applyFont="1" applyBorder="1" applyAlignment="1">
      <alignment vertical="center"/>
    </xf>
    <xf numFmtId="0" fontId="9" fillId="0" borderId="63" xfId="12" applyFont="1" applyBorder="1" applyAlignment="1">
      <alignment vertical="center"/>
    </xf>
    <xf numFmtId="0" fontId="10" fillId="0" borderId="0" xfId="15" applyFont="1" applyBorder="1" applyAlignment="1">
      <alignment horizontal="left"/>
    </xf>
    <xf numFmtId="0" fontId="9" fillId="0" borderId="120" xfId="12" applyFont="1" applyBorder="1" applyAlignment="1">
      <alignment horizontal="left" vertical="top" wrapText="1"/>
    </xf>
    <xf numFmtId="0" fontId="10" fillId="0" borderId="14" xfId="0" applyFont="1" applyBorder="1"/>
    <xf numFmtId="0" fontId="10" fillId="0" borderId="15" xfId="0" applyFont="1" applyBorder="1"/>
    <xf numFmtId="0" fontId="9" fillId="0" borderId="0" xfId="0" applyFont="1" applyBorder="1"/>
    <xf numFmtId="0" fontId="9" fillId="0" borderId="41" xfId="12" applyFont="1" applyBorder="1" applyAlignment="1">
      <alignment horizontal="left"/>
    </xf>
    <xf numFmtId="0" fontId="10" fillId="0" borderId="14" xfId="12" applyFont="1" applyBorder="1" applyAlignment="1">
      <alignment horizontal="left"/>
    </xf>
    <xf numFmtId="0" fontId="9" fillId="0" borderId="35" xfId="12" applyFont="1" applyBorder="1" applyAlignment="1">
      <alignment horizontal="left"/>
    </xf>
    <xf numFmtId="0" fontId="9" fillId="0" borderId="34" xfId="12" applyFont="1" applyBorder="1" applyAlignment="1">
      <alignment horizontal="left"/>
    </xf>
    <xf numFmtId="0" fontId="9" fillId="0" borderId="44" xfId="12" applyFont="1" applyBorder="1" applyAlignment="1">
      <alignment horizontal="left"/>
    </xf>
    <xf numFmtId="0" fontId="10" fillId="0" borderId="2" xfId="12" applyFont="1" applyBorder="1" applyAlignment="1">
      <alignment horizontal="left" vertical="top"/>
    </xf>
    <xf numFmtId="0" fontId="10" fillId="0" borderId="6" xfId="12" applyFont="1" applyFill="1" applyBorder="1" applyAlignment="1"/>
    <xf numFmtId="0" fontId="10" fillId="0" borderId="15" xfId="12" quotePrefix="1" applyFont="1" applyBorder="1" applyAlignment="1">
      <alignment horizontal="left"/>
    </xf>
    <xf numFmtId="0" fontId="10" fillId="0" borderId="14" xfId="12" applyFont="1" applyFill="1" applyBorder="1" applyAlignment="1">
      <alignment horizontal="left" vertical="top"/>
    </xf>
    <xf numFmtId="0" fontId="10" fillId="0" borderId="7" xfId="12" applyFont="1" applyFill="1" applyBorder="1" applyAlignment="1"/>
    <xf numFmtId="1" fontId="10" fillId="4" borderId="57" xfId="12" applyNumberFormat="1" applyFont="1" applyFill="1" applyBorder="1" applyAlignment="1">
      <alignment horizontal="center" vertical="center"/>
    </xf>
    <xf numFmtId="1" fontId="10" fillId="4" borderId="64" xfId="12" applyNumberFormat="1" applyFont="1" applyFill="1" applyBorder="1" applyAlignment="1">
      <alignment horizontal="center" vertical="center"/>
    </xf>
    <xf numFmtId="0" fontId="10" fillId="0" borderId="3" xfId="12" applyFont="1" applyFill="1" applyBorder="1" applyAlignment="1">
      <alignment vertical="center" wrapText="1"/>
    </xf>
    <xf numFmtId="49" fontId="10" fillId="0" borderId="7" xfId="12" applyNumberFormat="1" applyFont="1" applyFill="1" applyBorder="1" applyAlignment="1">
      <alignment vertical="center" wrapText="1"/>
    </xf>
    <xf numFmtId="49" fontId="10" fillId="0" borderId="17" xfId="12" applyNumberFormat="1" applyFont="1" applyFill="1" applyBorder="1" applyAlignment="1">
      <alignment horizontal="center" vertical="center" wrapText="1"/>
    </xf>
    <xf numFmtId="49" fontId="10" fillId="0" borderId="1" xfId="12" applyNumberFormat="1" applyFont="1" applyFill="1" applyBorder="1" applyAlignment="1">
      <alignment horizontal="center" vertical="center" wrapText="1"/>
    </xf>
    <xf numFmtId="0" fontId="10" fillId="0" borderId="1" xfId="12" applyNumberFormat="1" applyFont="1" applyFill="1" applyBorder="1" applyAlignment="1">
      <alignment horizontal="center" vertical="center" wrapText="1"/>
    </xf>
    <xf numFmtId="0" fontId="10" fillId="0" borderId="28" xfId="12" applyFont="1" applyBorder="1" applyAlignment="1"/>
    <xf numFmtId="0" fontId="10" fillId="0" borderId="29" xfId="12" applyFont="1" applyFill="1" applyBorder="1" applyAlignment="1"/>
    <xf numFmtId="49" fontId="10" fillId="0" borderId="76" xfId="12" applyNumberFormat="1" applyFont="1" applyFill="1" applyBorder="1" applyAlignment="1">
      <alignment horizontal="center"/>
    </xf>
    <xf numFmtId="166" fontId="11" fillId="0" borderId="74" xfId="12" applyNumberFormat="1" applyFont="1" applyFill="1" applyBorder="1" applyAlignment="1">
      <alignment horizontal="center"/>
    </xf>
    <xf numFmtId="1" fontId="10" fillId="0" borderId="40" xfId="12" applyNumberFormat="1" applyFont="1" applyFill="1" applyBorder="1" applyAlignment="1">
      <alignment horizontal="center"/>
    </xf>
    <xf numFmtId="43" fontId="9" fillId="0" borderId="39" xfId="23" applyFont="1" applyFill="1" applyBorder="1" applyAlignment="1"/>
    <xf numFmtId="0" fontId="10" fillId="0" borderId="42" xfId="0" applyFont="1" applyBorder="1"/>
    <xf numFmtId="0" fontId="10" fillId="0" borderId="43" xfId="0" applyFont="1" applyBorder="1"/>
    <xf numFmtId="0" fontId="10" fillId="0" borderId="40" xfId="0" applyFont="1" applyBorder="1"/>
    <xf numFmtId="0" fontId="10" fillId="0" borderId="47" xfId="0" applyFont="1" applyBorder="1"/>
    <xf numFmtId="1" fontId="11" fillId="6" borderId="24" xfId="12" applyNumberFormat="1" applyFont="1" applyFill="1" applyBorder="1" applyAlignment="1">
      <alignment horizontal="center"/>
    </xf>
    <xf numFmtId="1" fontId="11" fillId="0" borderId="24" xfId="12" applyNumberFormat="1" applyFont="1" applyFill="1" applyBorder="1" applyAlignment="1">
      <alignment horizontal="center"/>
    </xf>
    <xf numFmtId="1" fontId="11" fillId="0" borderId="3" xfId="12" applyNumberFormat="1" applyFont="1" applyFill="1" applyBorder="1" applyAlignment="1">
      <alignment horizontal="center"/>
    </xf>
    <xf numFmtId="1" fontId="11" fillId="0" borderId="33" xfId="12" applyNumberFormat="1" applyFont="1" applyFill="1" applyBorder="1" applyAlignment="1">
      <alignment horizontal="center"/>
    </xf>
    <xf numFmtId="1" fontId="11" fillId="0" borderId="25" xfId="12" applyNumberFormat="1" applyFont="1" applyFill="1" applyBorder="1" applyAlignment="1">
      <alignment horizontal="center"/>
    </xf>
    <xf numFmtId="1" fontId="11" fillId="2" borderId="17" xfId="12" applyNumberFormat="1" applyFont="1" applyFill="1" applyBorder="1" applyAlignment="1">
      <alignment horizontal="center"/>
    </xf>
    <xf numFmtId="1" fontId="11" fillId="2" borderId="15" xfId="12" applyNumberFormat="1" applyFont="1" applyFill="1" applyBorder="1" applyAlignment="1">
      <alignment horizontal="center"/>
    </xf>
    <xf numFmtId="1" fontId="11" fillId="0" borderId="17" xfId="12" applyNumberFormat="1" applyFont="1" applyFill="1" applyBorder="1" applyAlignment="1">
      <alignment horizontal="center"/>
    </xf>
    <xf numFmtId="1" fontId="11" fillId="0" borderId="15" xfId="12" applyNumberFormat="1" applyFont="1" applyFill="1" applyBorder="1" applyAlignment="1">
      <alignment horizontal="center"/>
    </xf>
    <xf numFmtId="1" fontId="11" fillId="0" borderId="16" xfId="12" applyNumberFormat="1" applyFont="1" applyFill="1" applyBorder="1" applyAlignment="1">
      <alignment horizontal="center"/>
    </xf>
    <xf numFmtId="1" fontId="11" fillId="0" borderId="22" xfId="12" applyNumberFormat="1" applyFont="1" applyFill="1" applyBorder="1" applyAlignment="1">
      <alignment horizontal="center"/>
    </xf>
    <xf numFmtId="1" fontId="11" fillId="0" borderId="18" xfId="12" applyNumberFormat="1" applyFont="1" applyFill="1" applyBorder="1" applyAlignment="1">
      <alignment horizontal="center"/>
    </xf>
    <xf numFmtId="1" fontId="11" fillId="0" borderId="23" xfId="12" applyNumberFormat="1" applyFont="1" applyFill="1" applyBorder="1" applyAlignment="1">
      <alignment horizontal="center"/>
    </xf>
    <xf numFmtId="1" fontId="11" fillId="6" borderId="7" xfId="12" applyNumberFormat="1" applyFont="1" applyFill="1" applyBorder="1" applyAlignment="1">
      <alignment horizontal="center"/>
    </xf>
    <xf numFmtId="1" fontId="11" fillId="2" borderId="1" xfId="12" applyNumberFormat="1" applyFont="1" applyFill="1" applyBorder="1" applyAlignment="1">
      <alignment horizontal="center"/>
    </xf>
    <xf numFmtId="1" fontId="11" fillId="2" borderId="7" xfId="12" applyNumberFormat="1" applyFont="1" applyFill="1" applyBorder="1" applyAlignment="1">
      <alignment horizontal="center"/>
    </xf>
    <xf numFmtId="1" fontId="11" fillId="2" borderId="18" xfId="12" applyNumberFormat="1" applyFont="1" applyFill="1" applyBorder="1" applyAlignment="1">
      <alignment horizontal="center"/>
    </xf>
    <xf numFmtId="1" fontId="11" fillId="2" borderId="23" xfId="12" applyNumberFormat="1" applyFont="1" applyFill="1" applyBorder="1" applyAlignment="1">
      <alignment horizontal="center"/>
    </xf>
    <xf numFmtId="1" fontId="11" fillId="6" borderId="1" xfId="12" applyNumberFormat="1" applyFont="1" applyFill="1" applyBorder="1" applyAlignment="1">
      <alignment horizontal="center"/>
    </xf>
    <xf numFmtId="1" fontId="11" fillId="6" borderId="18" xfId="12" applyNumberFormat="1" applyFont="1" applyFill="1" applyBorder="1" applyAlignment="1">
      <alignment horizontal="center"/>
    </xf>
    <xf numFmtId="1" fontId="11" fillId="0" borderId="46" xfId="12" applyNumberFormat="1" applyFont="1" applyFill="1" applyBorder="1" applyAlignment="1">
      <alignment horizontal="center"/>
    </xf>
    <xf numFmtId="1" fontId="11" fillId="0" borderId="10" xfId="12" applyNumberFormat="1" applyFont="1" applyFill="1" applyBorder="1" applyAlignment="1">
      <alignment horizontal="center"/>
    </xf>
    <xf numFmtId="1" fontId="11" fillId="2" borderId="46" xfId="12" applyNumberFormat="1" applyFont="1" applyFill="1" applyBorder="1" applyAlignment="1">
      <alignment horizontal="center"/>
    </xf>
    <xf numFmtId="1" fontId="11" fillId="2" borderId="70" xfId="12" applyNumberFormat="1" applyFont="1" applyFill="1" applyBorder="1" applyAlignment="1">
      <alignment horizontal="center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10" fillId="0" borderId="6" xfId="12" applyFont="1" applyBorder="1" applyAlignment="1">
      <alignment horizontal="left"/>
    </xf>
    <xf numFmtId="0" fontId="10" fillId="0" borderId="14" xfId="12" applyFont="1" applyBorder="1" applyAlignment="1">
      <alignment horizontal="left"/>
    </xf>
    <xf numFmtId="0" fontId="10" fillId="0" borderId="6" xfId="12" applyFont="1" applyFill="1" applyBorder="1" applyAlignment="1">
      <alignment horizontal="left" vertical="top"/>
    </xf>
    <xf numFmtId="0" fontId="10" fillId="0" borderId="7" xfId="12" applyFont="1" applyFill="1" applyBorder="1" applyAlignment="1">
      <alignment horizontal="left" vertical="top"/>
    </xf>
    <xf numFmtId="0" fontId="10" fillId="0" borderId="18" xfId="12" applyFont="1" applyFill="1" applyBorder="1" applyAlignment="1">
      <alignment horizontal="left" vertical="top"/>
    </xf>
    <xf numFmtId="0" fontId="11" fillId="0" borderId="1" xfId="12" applyFont="1" applyFill="1" applyBorder="1" applyAlignment="1">
      <alignment horizontal="center"/>
    </xf>
    <xf numFmtId="0" fontId="9" fillId="0" borderId="7" xfId="12" applyFont="1" applyBorder="1" applyAlignment="1">
      <alignment horizontal="left"/>
    </xf>
    <xf numFmtId="0" fontId="9" fillId="0" borderId="27" xfId="12" applyFont="1" applyBorder="1" applyAlignment="1">
      <alignment horizontal="left"/>
    </xf>
    <xf numFmtId="49" fontId="10" fillId="0" borderId="6" xfId="12" applyNumberFormat="1" applyFont="1" applyFill="1" applyBorder="1" applyAlignment="1">
      <alignment horizontal="left" vertical="top"/>
    </xf>
    <xf numFmtId="49" fontId="10" fillId="0" borderId="7" xfId="12" applyNumberFormat="1" applyFont="1" applyFill="1" applyBorder="1" applyAlignment="1">
      <alignment horizontal="left" vertical="top"/>
    </xf>
    <xf numFmtId="49" fontId="10" fillId="0" borderId="18" xfId="12" applyNumberFormat="1" applyFont="1" applyFill="1" applyBorder="1" applyAlignment="1">
      <alignment horizontal="left" vertical="top"/>
    </xf>
    <xf numFmtId="0" fontId="9" fillId="0" borderId="71" xfId="12" applyFont="1" applyBorder="1" applyAlignment="1">
      <alignment horizontal="center" vertical="center"/>
    </xf>
    <xf numFmtId="0" fontId="9" fillId="0" borderId="6" xfId="12" quotePrefix="1" applyFont="1" applyFill="1" applyBorder="1" applyAlignment="1">
      <alignment horizontal="left" vertical="center"/>
    </xf>
    <xf numFmtId="0" fontId="10" fillId="0" borderId="6" xfId="12" quotePrefix="1" applyFont="1" applyFill="1" applyBorder="1" applyAlignment="1">
      <alignment horizontal="left" vertical="center"/>
    </xf>
    <xf numFmtId="0" fontId="10" fillId="0" borderId="22" xfId="12" applyFont="1" applyBorder="1" applyAlignment="1">
      <alignment wrapText="1"/>
    </xf>
    <xf numFmtId="0" fontId="10" fillId="0" borderId="9" xfId="12" applyFont="1" applyBorder="1" applyAlignment="1">
      <alignment horizontal="left"/>
    </xf>
    <xf numFmtId="0" fontId="10" fillId="0" borderId="70" xfId="12" applyFont="1" applyBorder="1" applyAlignment="1">
      <alignment horizontal="left"/>
    </xf>
    <xf numFmtId="0" fontId="10" fillId="0" borderId="18" xfId="12" applyFont="1" applyFill="1" applyBorder="1" applyAlignment="1"/>
    <xf numFmtId="0" fontId="10" fillId="0" borderId="14" xfId="12" applyFont="1" applyFill="1" applyBorder="1" applyAlignment="1">
      <alignment horizontal="left" vertical="top"/>
    </xf>
    <xf numFmtId="0" fontId="10" fillId="0" borderId="15" xfId="12" applyFont="1" applyFill="1" applyBorder="1" applyAlignment="1">
      <alignment horizontal="left" vertical="top"/>
    </xf>
    <xf numFmtId="0" fontId="10" fillId="0" borderId="16" xfId="12" applyFont="1" applyFill="1" applyBorder="1" applyAlignment="1">
      <alignment horizontal="left" vertical="top"/>
    </xf>
    <xf numFmtId="0" fontId="10" fillId="0" borderId="7" xfId="12" applyFont="1" applyFill="1" applyBorder="1" applyAlignment="1"/>
    <xf numFmtId="9" fontId="10" fillId="0" borderId="22" xfId="24" applyFont="1" applyBorder="1"/>
    <xf numFmtId="0" fontId="11" fillId="0" borderId="52" xfId="12" applyFont="1" applyFill="1" applyBorder="1" applyAlignment="1">
      <alignment horizontal="center"/>
    </xf>
    <xf numFmtId="0" fontId="0" fillId="0" borderId="10" xfId="0" applyBorder="1"/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9" fillId="0" borderId="45" xfId="12" applyFont="1" applyBorder="1" applyAlignment="1">
      <alignment horizontal="left"/>
    </xf>
    <xf numFmtId="0" fontId="11" fillId="3" borderId="1" xfId="12" applyFont="1" applyFill="1" applyBorder="1" applyAlignment="1">
      <alignment horizontal="center" vertical="center"/>
    </xf>
    <xf numFmtId="0" fontId="10" fillId="0" borderId="15" xfId="12" applyFont="1" applyFill="1" applyBorder="1" applyAlignment="1">
      <alignment horizontal="left" vertical="top"/>
    </xf>
    <xf numFmtId="0" fontId="10" fillId="0" borderId="16" xfId="12" applyFont="1" applyFill="1" applyBorder="1" applyAlignment="1">
      <alignment horizontal="left" vertical="top"/>
    </xf>
    <xf numFmtId="0" fontId="9" fillId="0" borderId="71" xfId="12" applyFont="1" applyBorder="1" applyAlignment="1">
      <alignment horizontal="center" vertical="center"/>
    </xf>
    <xf numFmtId="0" fontId="10" fillId="0" borderId="17" xfId="12" applyFont="1" applyBorder="1" applyAlignment="1">
      <alignment horizontal="center" vertical="center"/>
    </xf>
    <xf numFmtId="0" fontId="10" fillId="2" borderId="49" xfId="12" applyFont="1" applyFill="1" applyBorder="1" applyAlignment="1">
      <alignment horizontal="center"/>
    </xf>
    <xf numFmtId="0" fontId="10" fillId="0" borderId="6" xfId="12" quotePrefix="1" applyFont="1" applyFill="1" applyBorder="1" applyAlignment="1"/>
    <xf numFmtId="0" fontId="10" fillId="2" borderId="0" xfId="0" applyFont="1" applyFill="1" applyBorder="1"/>
    <xf numFmtId="0" fontId="3" fillId="2" borderId="12" xfId="12" applyFont="1" applyFill="1" applyBorder="1"/>
    <xf numFmtId="0" fontId="3" fillId="2" borderId="98" xfId="12" applyFont="1" applyFill="1" applyBorder="1"/>
    <xf numFmtId="0" fontId="3" fillId="2" borderId="17" xfId="12" applyFont="1" applyFill="1" applyBorder="1"/>
    <xf numFmtId="0" fontId="3" fillId="0" borderId="80" xfId="12" applyFont="1" applyFill="1" applyBorder="1"/>
    <xf numFmtId="0" fontId="3" fillId="0" borderId="71" xfId="12" applyFont="1" applyFill="1" applyBorder="1"/>
    <xf numFmtId="0" fontId="10" fillId="0" borderId="18" xfId="12" quotePrefix="1" applyFont="1" applyFill="1" applyBorder="1" applyAlignment="1">
      <alignment vertical="top"/>
    </xf>
    <xf numFmtId="1" fontId="11" fillId="2" borderId="10" xfId="12" applyNumberFormat="1" applyFont="1" applyFill="1" applyBorder="1" applyAlignment="1">
      <alignment horizontal="center"/>
    </xf>
    <xf numFmtId="1" fontId="11" fillId="3" borderId="72" xfId="12" applyNumberFormat="1" applyFont="1" applyFill="1" applyBorder="1" applyAlignment="1">
      <alignment horizontal="center"/>
    </xf>
    <xf numFmtId="1" fontId="11" fillId="3" borderId="46" xfId="12" applyNumberFormat="1" applyFont="1" applyFill="1" applyBorder="1" applyAlignment="1">
      <alignment horizontal="center"/>
    </xf>
    <xf numFmtId="0" fontId="27" fillId="2" borderId="0" xfId="0" applyFont="1" applyFill="1" applyBorder="1" applyAlignment="1">
      <alignment horizontal="center"/>
    </xf>
    <xf numFmtId="0" fontId="36" fillId="5" borderId="65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center"/>
    </xf>
    <xf numFmtId="0" fontId="10" fillId="0" borderId="4" xfId="12" applyFont="1" applyFill="1" applyBorder="1" applyAlignment="1">
      <alignment horizontal="left"/>
    </xf>
    <xf numFmtId="0" fontId="10" fillId="0" borderId="26" xfId="12" applyFont="1" applyFill="1" applyBorder="1" applyAlignment="1">
      <alignment horizontal="left"/>
    </xf>
    <xf numFmtId="0" fontId="10" fillId="0" borderId="70" xfId="12" applyFont="1" applyFill="1" applyBorder="1" applyAlignment="1">
      <alignment horizontal="center"/>
    </xf>
    <xf numFmtId="0" fontId="10" fillId="0" borderId="9" xfId="12" applyFont="1" applyFill="1" applyBorder="1" applyAlignment="1">
      <alignment horizontal="left"/>
    </xf>
    <xf numFmtId="0" fontId="10" fillId="0" borderId="70" xfId="12" applyFont="1" applyFill="1" applyBorder="1" applyAlignment="1">
      <alignment horizontal="left"/>
    </xf>
    <xf numFmtId="0" fontId="10" fillId="0" borderId="9" xfId="12" applyFont="1" applyFill="1" applyBorder="1" applyAlignment="1"/>
    <xf numFmtId="0" fontId="9" fillId="0" borderId="0" xfId="0" applyFont="1" applyAlignment="1">
      <alignment horizontal="center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9" fillId="0" borderId="37" xfId="12" applyFont="1" applyBorder="1" applyAlignment="1">
      <alignment horizontal="center"/>
    </xf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10" fillId="0" borderId="84" xfId="12" applyFont="1" applyBorder="1" applyAlignment="1">
      <alignment horizontal="left"/>
    </xf>
    <xf numFmtId="0" fontId="9" fillId="0" borderId="58" xfId="12" applyFont="1" applyBorder="1" applyAlignment="1">
      <alignment horizontal="left" vertical="center" wrapText="1"/>
    </xf>
    <xf numFmtId="0" fontId="9" fillId="0" borderId="63" xfId="12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9" fillId="0" borderId="51" xfId="9" applyFont="1" applyFill="1" applyBorder="1" applyAlignment="1">
      <alignment horizontal="left"/>
    </xf>
    <xf numFmtId="0" fontId="9" fillId="0" borderId="54" xfId="9" applyFont="1" applyFill="1" applyBorder="1" applyAlignment="1">
      <alignment horizontal="left"/>
    </xf>
    <xf numFmtId="0" fontId="10" fillId="0" borderId="6" xfId="12" applyFont="1" applyFill="1" applyBorder="1" applyAlignment="1">
      <alignment wrapText="1"/>
    </xf>
    <xf numFmtId="0" fontId="10" fillId="0" borderId="7" xfId="12" applyFont="1" applyFill="1" applyBorder="1" applyAlignment="1">
      <alignment wrapText="1"/>
    </xf>
    <xf numFmtId="0" fontId="10" fillId="0" borderId="27" xfId="12" applyFont="1" applyFill="1" applyBorder="1" applyAlignment="1">
      <alignment wrapText="1"/>
    </xf>
    <xf numFmtId="0" fontId="10" fillId="0" borderId="1" xfId="12" applyFont="1" applyFill="1" applyBorder="1" applyAlignment="1">
      <alignment horizontal="center" vertical="center" wrapText="1"/>
    </xf>
    <xf numFmtId="0" fontId="11" fillId="0" borderId="1" xfId="12" applyFont="1" applyFill="1" applyBorder="1" applyAlignment="1">
      <alignment horizontal="center"/>
    </xf>
    <xf numFmtId="0" fontId="10" fillId="0" borderId="6" xfId="12" quotePrefix="1" applyFont="1" applyFill="1" applyBorder="1" applyAlignment="1">
      <alignment horizontal="left"/>
    </xf>
    <xf numFmtId="4" fontId="9" fillId="0" borderId="38" xfId="9" applyNumberFormat="1" applyFont="1" applyFill="1" applyBorder="1" applyAlignment="1">
      <alignment horizontal="center"/>
    </xf>
    <xf numFmtId="0" fontId="9" fillId="0" borderId="40" xfId="9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9" fillId="0" borderId="86" xfId="12" applyFont="1" applyBorder="1" applyAlignment="1">
      <alignment horizontal="left"/>
    </xf>
    <xf numFmtId="0" fontId="9" fillId="0" borderId="87" xfId="12" applyFont="1" applyBorder="1" applyAlignment="1">
      <alignment horizontal="left"/>
    </xf>
    <xf numFmtId="0" fontId="9" fillId="0" borderId="38" xfId="9" applyFont="1" applyFill="1" applyBorder="1" applyAlignment="1">
      <alignment horizontal="center"/>
    </xf>
    <xf numFmtId="0" fontId="9" fillId="0" borderId="71" xfId="12" applyFont="1" applyBorder="1" applyAlignment="1">
      <alignment horizontal="center" vertical="center"/>
    </xf>
    <xf numFmtId="0" fontId="9" fillId="0" borderId="118" xfId="12" quotePrefix="1" applyFont="1" applyBorder="1" applyAlignment="1">
      <alignment horizontal="left"/>
    </xf>
    <xf numFmtId="0" fontId="9" fillId="0" borderId="86" xfId="12" quotePrefix="1" applyFont="1" applyBorder="1" applyAlignment="1">
      <alignment horizontal="left"/>
    </xf>
    <xf numFmtId="0" fontId="11" fillId="6" borderId="10" xfId="12" applyFont="1" applyFill="1" applyBorder="1"/>
    <xf numFmtId="0" fontId="10" fillId="0" borderId="18" xfId="12" applyFont="1" applyFill="1" applyBorder="1" applyAlignment="1">
      <alignment horizontal="left"/>
    </xf>
    <xf numFmtId="0" fontId="10" fillId="0" borderId="14" xfId="12" applyFont="1" applyBorder="1" applyAlignment="1">
      <alignment horizontal="left"/>
    </xf>
    <xf numFmtId="0" fontId="10" fillId="2" borderId="18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center"/>
    </xf>
    <xf numFmtId="0" fontId="11" fillId="0" borderId="1" xfId="12" applyFont="1" applyFill="1" applyBorder="1" applyAlignment="1">
      <alignment horizontal="center"/>
    </xf>
    <xf numFmtId="0" fontId="9" fillId="0" borderId="34" xfId="15" applyFont="1" applyBorder="1" applyAlignment="1"/>
    <xf numFmtId="0" fontId="9" fillId="0" borderId="59" xfId="15" applyFont="1" applyBorder="1" applyAlignment="1"/>
    <xf numFmtId="0" fontId="9" fillId="0" borderId="48" xfId="15" applyFont="1" applyBorder="1" applyAlignment="1"/>
    <xf numFmtId="0" fontId="10" fillId="0" borderId="6" xfId="12" applyFont="1" applyFill="1" applyBorder="1" applyAlignment="1"/>
    <xf numFmtId="0" fontId="10" fillId="0" borderId="18" xfId="12" applyFont="1" applyFill="1" applyBorder="1" applyAlignment="1"/>
    <xf numFmtId="0" fontId="10" fillId="0" borderId="15" xfId="12" quotePrefix="1" applyFont="1" applyBorder="1" applyAlignment="1">
      <alignment horizontal="left"/>
    </xf>
    <xf numFmtId="0" fontId="10" fillId="0" borderId="7" xfId="12" applyFont="1" applyFill="1" applyBorder="1" applyAlignment="1"/>
    <xf numFmtId="0" fontId="6" fillId="0" borderId="45" xfId="12" applyFont="1" applyBorder="1" applyAlignment="1">
      <alignment horizontal="left"/>
    </xf>
    <xf numFmtId="0" fontId="5" fillId="0" borderId="6" xfId="12" applyFont="1" applyFill="1" applyBorder="1" applyAlignment="1">
      <alignment horizontal="left"/>
    </xf>
    <xf numFmtId="0" fontId="5" fillId="0" borderId="7" xfId="12" applyFont="1" applyFill="1" applyBorder="1" applyAlignment="1">
      <alignment horizontal="left"/>
    </xf>
    <xf numFmtId="0" fontId="5" fillId="0" borderId="18" xfId="12" applyFont="1" applyFill="1" applyBorder="1" applyAlignment="1">
      <alignment horizontal="left"/>
    </xf>
    <xf numFmtId="0" fontId="5" fillId="0" borderId="14" xfId="12" applyFont="1" applyBorder="1" applyAlignment="1">
      <alignment horizontal="left"/>
    </xf>
    <xf numFmtId="0" fontId="9" fillId="0" borderId="71" xfId="12" applyFont="1" applyBorder="1" applyAlignment="1">
      <alignment horizontal="center" vertical="center"/>
    </xf>
    <xf numFmtId="0" fontId="10" fillId="0" borderId="70" xfId="12" applyFont="1" applyFill="1" applyBorder="1" applyAlignment="1">
      <alignment horizontal="center"/>
    </xf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0" fontId="10" fillId="0" borderId="9" xfId="12" applyFont="1" applyFill="1" applyBorder="1" applyAlignment="1">
      <alignment horizontal="left"/>
    </xf>
    <xf numFmtId="0" fontId="10" fillId="0" borderId="10" xfId="12" applyFont="1" applyFill="1" applyBorder="1" applyAlignment="1">
      <alignment horizontal="left"/>
    </xf>
    <xf numFmtId="0" fontId="10" fillId="0" borderId="70" xfId="12" applyFont="1" applyFill="1" applyBorder="1" applyAlignment="1">
      <alignment horizontal="left"/>
    </xf>
    <xf numFmtId="0" fontId="10" fillId="0" borderId="10" xfId="12" applyFont="1" applyFill="1" applyBorder="1" applyAlignment="1"/>
    <xf numFmtId="0" fontId="9" fillId="0" borderId="11" xfId="12" applyFont="1" applyBorder="1"/>
    <xf numFmtId="0" fontId="9" fillId="0" borderId="77" xfId="12" applyFont="1" applyBorder="1"/>
    <xf numFmtId="0" fontId="0" fillId="0" borderId="6" xfId="0" applyBorder="1"/>
    <xf numFmtId="0" fontId="0" fillId="0" borderId="18" xfId="0" applyBorder="1"/>
    <xf numFmtId="0" fontId="0" fillId="0" borderId="0" xfId="0" applyBorder="1"/>
    <xf numFmtId="0" fontId="0" fillId="0" borderId="103" xfId="0" applyBorder="1"/>
    <xf numFmtId="0" fontId="10" fillId="0" borderId="54" xfId="0" applyFont="1" applyBorder="1"/>
    <xf numFmtId="0" fontId="11" fillId="2" borderId="49" xfId="12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1" fillId="2" borderId="91" xfId="12" applyFont="1" applyFill="1" applyBorder="1"/>
    <xf numFmtId="0" fontId="11" fillId="2" borderId="89" xfId="12" applyFont="1" applyFill="1" applyBorder="1"/>
    <xf numFmtId="0" fontId="11" fillId="6" borderId="49" xfId="12" applyFont="1" applyFill="1" applyBorder="1"/>
    <xf numFmtId="0" fontId="10" fillId="0" borderId="23" xfId="12" applyFont="1" applyBorder="1" applyAlignment="1">
      <alignment horizontal="center" vertical="center"/>
    </xf>
    <xf numFmtId="0" fontId="10" fillId="0" borderId="1" xfId="12" applyFont="1" applyBorder="1" applyAlignment="1">
      <alignment horizontal="center" vertical="center"/>
    </xf>
    <xf numFmtId="0" fontId="10" fillId="0" borderId="7" xfId="12" applyFont="1" applyBorder="1" applyAlignment="1">
      <alignment horizontal="center" vertical="center"/>
    </xf>
    <xf numFmtId="0" fontId="10" fillId="0" borderId="49" xfId="12" applyFont="1" applyBorder="1" applyAlignment="1">
      <alignment horizontal="center" vertical="center"/>
    </xf>
    <xf numFmtId="0" fontId="10" fillId="0" borderId="1" xfId="12" applyFont="1" applyBorder="1" applyAlignment="1">
      <alignment horizontal="center"/>
    </xf>
    <xf numFmtId="0" fontId="3" fillId="6" borderId="34" xfId="12" applyFont="1" applyFill="1" applyBorder="1"/>
    <xf numFmtId="0" fontId="3" fillId="6" borderId="71" xfId="12" applyFont="1" applyFill="1" applyBorder="1"/>
    <xf numFmtId="0" fontId="3" fillId="0" borderId="108" xfId="12" applyFont="1" applyFill="1" applyBorder="1"/>
    <xf numFmtId="0" fontId="3" fillId="2" borderId="49" xfId="12" applyFont="1" applyFill="1" applyBorder="1"/>
    <xf numFmtId="0" fontId="3" fillId="6" borderId="1" xfId="12" applyFont="1" applyFill="1" applyBorder="1"/>
    <xf numFmtId="0" fontId="3" fillId="6" borderId="49" xfId="12" applyFont="1" applyFill="1" applyBorder="1"/>
    <xf numFmtId="0" fontId="3" fillId="0" borderId="49" xfId="12" applyFont="1" applyFill="1" applyBorder="1"/>
    <xf numFmtId="0" fontId="3" fillId="6" borderId="7" xfId="12" applyFont="1" applyFill="1" applyBorder="1"/>
    <xf numFmtId="0" fontId="3" fillId="6" borderId="23" xfId="12" applyFont="1" applyFill="1" applyBorder="1"/>
    <xf numFmtId="0" fontId="11" fillId="3" borderId="49" xfId="12" applyFont="1" applyFill="1" applyBorder="1"/>
    <xf numFmtId="0" fontId="23" fillId="0" borderId="0" xfId="12" applyFont="1" applyAlignment="1"/>
    <xf numFmtId="0" fontId="38" fillId="0" borderId="0" xfId="0" applyFont="1"/>
    <xf numFmtId="0" fontId="23" fillId="0" borderId="0" xfId="0" applyFont="1"/>
    <xf numFmtId="0" fontId="11" fillId="3" borderId="18" xfId="12" applyFont="1" applyFill="1" applyBorder="1"/>
    <xf numFmtId="0" fontId="11" fillId="2" borderId="27" xfId="12" applyFont="1" applyFill="1" applyBorder="1"/>
    <xf numFmtId="0" fontId="11" fillId="0" borderId="27" xfId="12" applyFont="1" applyFill="1" applyBorder="1"/>
    <xf numFmtId="0" fontId="29" fillId="0" borderId="0" xfId="0" applyFont="1"/>
    <xf numFmtId="0" fontId="11" fillId="0" borderId="66" xfId="12" applyFont="1" applyFill="1" applyBorder="1" applyAlignment="1">
      <alignment horizontal="center"/>
    </xf>
    <xf numFmtId="0" fontId="11" fillId="6" borderId="23" xfId="12" applyFont="1" applyFill="1" applyBorder="1" applyAlignment="1">
      <alignment horizontal="center"/>
    </xf>
    <xf numFmtId="0" fontId="11" fillId="6" borderId="76" xfId="12" applyFont="1" applyFill="1" applyBorder="1" applyAlignment="1">
      <alignment horizontal="center"/>
    </xf>
    <xf numFmtId="0" fontId="11" fillId="6" borderId="74" xfId="12" applyFont="1" applyFill="1" applyBorder="1" applyAlignment="1">
      <alignment horizontal="center"/>
    </xf>
    <xf numFmtId="0" fontId="23" fillId="2" borderId="0" xfId="12" applyFont="1" applyFill="1" applyBorder="1" applyAlignment="1"/>
    <xf numFmtId="0" fontId="23" fillId="2" borderId="0" xfId="12" applyFont="1" applyFill="1" applyAlignment="1"/>
    <xf numFmtId="0" fontId="38" fillId="2" borderId="0" xfId="0" applyFont="1" applyFill="1"/>
    <xf numFmtId="0" fontId="23" fillId="2" borderId="0" xfId="0" applyFont="1" applyFill="1"/>
    <xf numFmtId="0" fontId="10" fillId="0" borderId="0" xfId="0" applyFont="1" applyAlignment="1">
      <alignment horizontal="center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40" xfId="12" applyFont="1" applyFill="1" applyBorder="1" applyAlignment="1">
      <alignment horizontal="center"/>
    </xf>
    <xf numFmtId="0" fontId="10" fillId="0" borderId="2" xfId="12" applyFont="1" applyFill="1" applyBorder="1" applyAlignment="1">
      <alignment horizontal="left" vertical="top"/>
    </xf>
    <xf numFmtId="0" fontId="10" fillId="0" borderId="3" xfId="12" applyFont="1" applyFill="1" applyBorder="1" applyAlignment="1">
      <alignment horizontal="left" vertical="top"/>
    </xf>
    <xf numFmtId="0" fontId="10" fillId="0" borderId="33" xfId="12" applyFont="1" applyFill="1" applyBorder="1" applyAlignment="1">
      <alignment horizontal="left" vertical="top"/>
    </xf>
    <xf numFmtId="0" fontId="10" fillId="0" borderId="6" xfId="12" applyFont="1" applyFill="1" applyBorder="1" applyAlignment="1">
      <alignment horizontal="left" vertical="top"/>
    </xf>
    <xf numFmtId="0" fontId="10" fillId="0" borderId="7" xfId="12" applyFont="1" applyFill="1" applyBorder="1" applyAlignment="1">
      <alignment horizontal="left" vertical="top"/>
    </xf>
    <xf numFmtId="0" fontId="10" fillId="0" borderId="18" xfId="12" applyFont="1" applyFill="1" applyBorder="1" applyAlignment="1">
      <alignment horizontal="left" vertical="top"/>
    </xf>
    <xf numFmtId="9" fontId="10" fillId="0" borderId="66" xfId="24" applyFont="1" applyBorder="1" applyAlignment="1">
      <alignment horizontal="center" vertical="center"/>
    </xf>
    <xf numFmtId="9" fontId="10" fillId="0" borderId="75" xfId="24" applyFont="1" applyBorder="1" applyAlignment="1">
      <alignment horizontal="center" vertical="center"/>
    </xf>
    <xf numFmtId="0" fontId="9" fillId="0" borderId="38" xfId="9" applyFont="1" applyFill="1" applyBorder="1" applyAlignment="1">
      <alignment horizontal="left"/>
    </xf>
    <xf numFmtId="0" fontId="9" fillId="0" borderId="39" xfId="9" applyFont="1" applyFill="1" applyBorder="1" applyAlignment="1">
      <alignment horizontal="left"/>
    </xf>
    <xf numFmtId="0" fontId="9" fillId="0" borderId="51" xfId="12" applyFont="1" applyBorder="1" applyAlignment="1">
      <alignment horizontal="left"/>
    </xf>
    <xf numFmtId="0" fontId="10" fillId="0" borderId="28" xfId="12" applyFont="1" applyBorder="1" applyAlignment="1">
      <alignment horizontal="center"/>
    </xf>
    <xf numFmtId="0" fontId="10" fillId="0" borderId="94" xfId="12" applyFont="1" applyBorder="1" applyAlignment="1">
      <alignment horizontal="center"/>
    </xf>
    <xf numFmtId="0" fontId="10" fillId="0" borderId="0" xfId="12" applyFont="1" applyBorder="1" applyAlignment="1">
      <alignment horizontal="left"/>
    </xf>
    <xf numFmtId="0" fontId="10" fillId="0" borderId="5" xfId="12" applyFont="1" applyBorder="1" applyAlignment="1">
      <alignment horizontal="left"/>
    </xf>
    <xf numFmtId="0" fontId="10" fillId="0" borderId="6" xfId="12" applyFont="1" applyFill="1" applyBorder="1" applyAlignment="1">
      <alignment horizontal="center"/>
    </xf>
    <xf numFmtId="0" fontId="10" fillId="0" borderId="7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9" fillId="0" borderId="62" xfId="9" applyFont="1" applyFill="1" applyBorder="1" applyAlignment="1">
      <alignment horizontal="left"/>
    </xf>
    <xf numFmtId="0" fontId="9" fillId="0" borderId="0" xfId="12" applyFont="1" applyBorder="1" applyAlignment="1">
      <alignment horizontal="left" vertical="center"/>
    </xf>
    <xf numFmtId="49" fontId="10" fillId="0" borderId="18" xfId="12" applyNumberFormat="1" applyFont="1" applyFill="1" applyBorder="1" applyAlignment="1">
      <alignment horizontal="left"/>
    </xf>
    <xf numFmtId="0" fontId="9" fillId="0" borderId="41" xfId="12" quotePrefix="1" applyFont="1" applyBorder="1" applyAlignment="1">
      <alignment horizontal="left" vertical="center"/>
    </xf>
    <xf numFmtId="0" fontId="9" fillId="0" borderId="42" xfId="12" applyFont="1" applyBorder="1" applyAlignment="1">
      <alignment horizontal="left" vertical="center"/>
    </xf>
    <xf numFmtId="0" fontId="9" fillId="0" borderId="43" xfId="12" applyFont="1" applyBorder="1" applyAlignment="1">
      <alignment horizontal="left" vertical="center"/>
    </xf>
    <xf numFmtId="0" fontId="10" fillId="0" borderId="47" xfId="12" applyFont="1" applyFill="1" applyBorder="1" applyAlignment="1">
      <alignment horizontal="center"/>
    </xf>
    <xf numFmtId="43" fontId="9" fillId="0" borderId="51" xfId="23" applyFont="1" applyFill="1" applyBorder="1" applyAlignment="1">
      <alignment horizontal="center"/>
    </xf>
    <xf numFmtId="43" fontId="9" fillId="0" borderId="52" xfId="23" applyFont="1" applyFill="1" applyBorder="1" applyAlignment="1">
      <alignment horizontal="center"/>
    </xf>
    <xf numFmtId="0" fontId="10" fillId="0" borderId="18" xfId="12" applyFont="1" applyFill="1" applyBorder="1" applyAlignment="1"/>
    <xf numFmtId="0" fontId="9" fillId="0" borderId="71" xfId="12" applyFont="1" applyBorder="1" applyAlignment="1">
      <alignment horizontal="center" vertical="center"/>
    </xf>
    <xf numFmtId="0" fontId="9" fillId="0" borderId="51" xfId="12" applyFont="1" applyBorder="1" applyAlignment="1">
      <alignment horizontal="left" vertical="top" wrapText="1"/>
    </xf>
    <xf numFmtId="0" fontId="9" fillId="0" borderId="4" xfId="12" applyFont="1" applyBorder="1" applyAlignment="1">
      <alignment horizontal="left" vertical="top" wrapText="1"/>
    </xf>
    <xf numFmtId="0" fontId="9" fillId="0" borderId="0" xfId="12" applyFont="1" applyBorder="1" applyAlignment="1">
      <alignment horizontal="left"/>
    </xf>
    <xf numFmtId="0" fontId="10" fillId="2" borderId="6" xfId="12" applyFont="1" applyFill="1" applyBorder="1" applyAlignment="1">
      <alignment horizontal="left" vertical="top"/>
    </xf>
    <xf numFmtId="0" fontId="10" fillId="2" borderId="7" xfId="12" applyFont="1" applyFill="1" applyBorder="1" applyAlignment="1">
      <alignment horizontal="left" vertical="top"/>
    </xf>
    <xf numFmtId="0" fontId="10" fillId="2" borderId="18" xfId="12" applyFont="1" applyFill="1" applyBorder="1" applyAlignment="1">
      <alignment horizontal="left" vertical="top"/>
    </xf>
    <xf numFmtId="0" fontId="6" fillId="0" borderId="14" xfId="12" applyFont="1" applyBorder="1"/>
    <xf numFmtId="0" fontId="6" fillId="0" borderId="77" xfId="12" applyFont="1" applyBorder="1"/>
    <xf numFmtId="0" fontId="6" fillId="0" borderId="57" xfId="12" applyFont="1" applyBorder="1" applyAlignment="1">
      <alignment horizontal="center"/>
    </xf>
    <xf numFmtId="0" fontId="6" fillId="0" borderId="47" xfId="12" applyFont="1" applyBorder="1" applyAlignment="1">
      <alignment horizontal="center"/>
    </xf>
    <xf numFmtId="0" fontId="6" fillId="0" borderId="31" xfId="12" applyFont="1" applyBorder="1" applyAlignment="1">
      <alignment horizontal="center"/>
    </xf>
    <xf numFmtId="0" fontId="6" fillId="0" borderId="30" xfId="12" applyFont="1" applyBorder="1" applyAlignment="1">
      <alignment horizontal="center"/>
    </xf>
    <xf numFmtId="0" fontId="5" fillId="0" borderId="23" xfId="12" applyFont="1" applyBorder="1"/>
    <xf numFmtId="0" fontId="5" fillId="0" borderId="24" xfId="12" applyFont="1" applyFill="1" applyBorder="1" applyAlignment="1">
      <alignment horizontal="center" vertical="center" wrapText="1"/>
    </xf>
    <xf numFmtId="0" fontId="3" fillId="0" borderId="24" xfId="12" applyFont="1" applyFill="1" applyBorder="1"/>
    <xf numFmtId="0" fontId="3" fillId="0" borderId="3" xfId="12" applyFont="1" applyFill="1" applyBorder="1"/>
    <xf numFmtId="0" fontId="3" fillId="0" borderId="33" xfId="12" applyFont="1" applyFill="1" applyBorder="1"/>
    <xf numFmtId="0" fontId="3" fillId="0" borderId="25" xfId="12" applyFont="1" applyFill="1" applyBorder="1"/>
    <xf numFmtId="0" fontId="5" fillId="0" borderId="28" xfId="12" applyFont="1" applyBorder="1" applyAlignment="1"/>
    <xf numFmtId="0" fontId="5" fillId="0" borderId="29" xfId="12" applyFont="1" applyBorder="1" applyAlignment="1"/>
    <xf numFmtId="0" fontId="5" fillId="0" borderId="74" xfId="12" applyFont="1" applyBorder="1" applyAlignment="1"/>
    <xf numFmtId="0" fontId="3" fillId="0" borderId="16" xfId="12" applyFont="1" applyFill="1" applyBorder="1"/>
    <xf numFmtId="0" fontId="3" fillId="0" borderId="22" xfId="12" applyFont="1" applyFill="1" applyBorder="1"/>
    <xf numFmtId="0" fontId="6" fillId="0" borderId="2" xfId="12" applyFont="1" applyBorder="1"/>
    <xf numFmtId="0" fontId="5" fillId="0" borderId="3" xfId="12" applyFont="1" applyBorder="1"/>
    <xf numFmtId="0" fontId="5" fillId="0" borderId="8" xfId="12" applyFont="1" applyBorder="1"/>
    <xf numFmtId="0" fontId="5" fillId="0" borderId="6" xfId="12" applyFont="1" applyBorder="1"/>
    <xf numFmtId="0" fontId="5" fillId="0" borderId="7" xfId="12" quotePrefix="1" applyFont="1" applyBorder="1" applyAlignment="1">
      <alignment horizontal="left"/>
    </xf>
    <xf numFmtId="0" fontId="5" fillId="0" borderId="27" xfId="12" applyFont="1" applyBorder="1"/>
    <xf numFmtId="0" fontId="6" fillId="0" borderId="19" xfId="12" applyFont="1" applyBorder="1"/>
    <xf numFmtId="0" fontId="5" fillId="0" borderId="20" xfId="12" applyFont="1" applyBorder="1"/>
    <xf numFmtId="0" fontId="5" fillId="0" borderId="21" xfId="12" applyFont="1" applyBorder="1"/>
    <xf numFmtId="0" fontId="5" fillId="0" borderId="7" xfId="12" applyFont="1" applyBorder="1"/>
    <xf numFmtId="0" fontId="6" fillId="0" borderId="64" xfId="12" applyFont="1" applyBorder="1" applyAlignment="1">
      <alignment horizontal="center"/>
    </xf>
    <xf numFmtId="0" fontId="5" fillId="0" borderId="46" xfId="12" applyFont="1" applyFill="1" applyBorder="1" applyAlignment="1">
      <alignment horizontal="center"/>
    </xf>
    <xf numFmtId="43" fontId="6" fillId="0" borderId="66" xfId="23" applyFont="1" applyBorder="1" applyAlignment="1">
      <alignment horizontal="center"/>
    </xf>
    <xf numFmtId="0" fontId="5" fillId="0" borderId="76" xfId="12" applyFont="1" applyFill="1" applyBorder="1" applyAlignment="1">
      <alignment horizontal="center"/>
    </xf>
    <xf numFmtId="164" fontId="5" fillId="0" borderId="58" xfId="6" applyFont="1" applyBorder="1" applyAlignment="1"/>
    <xf numFmtId="164" fontId="5" fillId="0" borderId="59" xfId="6" applyFont="1" applyBorder="1" applyAlignment="1"/>
    <xf numFmtId="0" fontId="5" fillId="0" borderId="81" xfId="12" applyFont="1" applyBorder="1" applyAlignment="1"/>
    <xf numFmtId="0" fontId="3" fillId="3" borderId="24" xfId="12" applyFont="1" applyFill="1" applyBorder="1"/>
    <xf numFmtId="0" fontId="3" fillId="3" borderId="3" xfId="12" applyFont="1" applyFill="1" applyBorder="1"/>
    <xf numFmtId="0" fontId="3" fillId="3" borderId="17" xfId="12" applyFont="1" applyFill="1" applyBorder="1"/>
    <xf numFmtId="0" fontId="3" fillId="3" borderId="15" xfId="12" applyFont="1" applyFill="1" applyBorder="1"/>
    <xf numFmtId="0" fontId="3" fillId="3" borderId="7" xfId="12" applyFont="1" applyFill="1" applyBorder="1"/>
    <xf numFmtId="0" fontId="3" fillId="3" borderId="1" xfId="12" applyFont="1" applyFill="1" applyBorder="1"/>
    <xf numFmtId="0" fontId="3" fillId="3" borderId="18" xfId="12" applyFont="1" applyFill="1" applyBorder="1"/>
    <xf numFmtId="0" fontId="3" fillId="3" borderId="23" xfId="12" applyFont="1" applyFill="1" applyBorder="1"/>
    <xf numFmtId="0" fontId="3" fillId="3" borderId="72" xfId="12" applyFont="1" applyFill="1" applyBorder="1"/>
    <xf numFmtId="0" fontId="0" fillId="0" borderId="5" xfId="0" applyBorder="1"/>
    <xf numFmtId="0" fontId="35" fillId="0" borderId="4" xfId="0" applyFont="1" applyBorder="1"/>
    <xf numFmtId="0" fontId="35" fillId="0" borderId="0" xfId="0" applyFont="1" applyBorder="1"/>
    <xf numFmtId="0" fontId="6" fillId="0" borderId="6" xfId="12" applyFont="1" applyFill="1" applyBorder="1" applyAlignment="1">
      <alignment horizontal="left"/>
    </xf>
    <xf numFmtId="49" fontId="5" fillId="0" borderId="6" xfId="12" applyNumberFormat="1" applyFont="1" applyFill="1" applyBorder="1" applyAlignment="1">
      <alignment horizontal="left"/>
    </xf>
    <xf numFmtId="49" fontId="5" fillId="0" borderId="7" xfId="12" applyNumberFormat="1" applyFont="1" applyFill="1" applyBorder="1" applyAlignment="1">
      <alignment horizontal="left"/>
    </xf>
    <xf numFmtId="49" fontId="5" fillId="0" borderId="18" xfId="12" applyNumberFormat="1" applyFont="1" applyFill="1" applyBorder="1" applyAlignment="1">
      <alignment horizontal="left"/>
    </xf>
    <xf numFmtId="49" fontId="6" fillId="0" borderId="6" xfId="12" applyNumberFormat="1" applyFont="1" applyFill="1" applyBorder="1" applyAlignment="1">
      <alignment horizontal="left"/>
    </xf>
    <xf numFmtId="49" fontId="6" fillId="0" borderId="9" xfId="12" applyNumberFormat="1" applyFont="1" applyFill="1" applyBorder="1" applyAlignment="1">
      <alignment horizontal="left"/>
    </xf>
    <xf numFmtId="49" fontId="5" fillId="0" borderId="10" xfId="12" applyNumberFormat="1" applyFont="1" applyFill="1" applyBorder="1" applyAlignment="1">
      <alignment horizontal="left"/>
    </xf>
    <xf numFmtId="49" fontId="5" fillId="0" borderId="70" xfId="12" applyNumberFormat="1" applyFont="1" applyFill="1" applyBorder="1" applyAlignment="1">
      <alignment horizontal="left"/>
    </xf>
    <xf numFmtId="0" fontId="40" fillId="0" borderId="0" xfId="0" applyFont="1"/>
    <xf numFmtId="0" fontId="5" fillId="0" borderId="73" xfId="12" applyFont="1" applyFill="1" applyBorder="1" applyAlignment="1">
      <alignment horizontal="center"/>
    </xf>
    <xf numFmtId="0" fontId="6" fillId="0" borderId="41" xfId="12" quotePrefix="1" applyFont="1" applyBorder="1" applyAlignment="1">
      <alignment horizontal="left" vertical="center"/>
    </xf>
    <xf numFmtId="0" fontId="5" fillId="0" borderId="92" xfId="12" applyFont="1" applyBorder="1"/>
    <xf numFmtId="0" fontId="6" fillId="0" borderId="43" xfId="12" quotePrefix="1" applyFont="1" applyBorder="1" applyAlignment="1">
      <alignment horizontal="left" vertical="center"/>
    </xf>
    <xf numFmtId="0" fontId="5" fillId="0" borderId="0" xfId="12" quotePrefix="1" applyFont="1" applyBorder="1" applyAlignment="1">
      <alignment horizontal="left"/>
    </xf>
    <xf numFmtId="0" fontId="5" fillId="0" borderId="16" xfId="12" applyFont="1" applyBorder="1"/>
    <xf numFmtId="0" fontId="5" fillId="0" borderId="84" xfId="12" quotePrefix="1" applyFont="1" applyBorder="1" applyAlignment="1">
      <alignment horizontal="left"/>
    </xf>
    <xf numFmtId="0" fontId="6" fillId="0" borderId="41" xfId="12" quotePrefix="1" applyFont="1" applyBorder="1"/>
    <xf numFmtId="0" fontId="6" fillId="0" borderId="91" xfId="12" applyFont="1" applyBorder="1" applyAlignment="1">
      <alignment horizontal="center" vertical="center" wrapText="1"/>
    </xf>
    <xf numFmtId="0" fontId="6" fillId="0" borderId="40" xfId="12" applyFont="1" applyBorder="1" applyAlignment="1">
      <alignment horizontal="center" vertical="center"/>
    </xf>
    <xf numFmtId="0" fontId="6" fillId="0" borderId="55" xfId="12" applyFont="1" applyBorder="1" applyAlignment="1">
      <alignment horizontal="center" vertical="center"/>
    </xf>
    <xf numFmtId="0" fontId="6" fillId="0" borderId="57" xfId="12" applyFont="1" applyBorder="1" applyAlignment="1">
      <alignment horizontal="center" vertical="center"/>
    </xf>
    <xf numFmtId="0" fontId="6" fillId="0" borderId="39" xfId="12" applyFont="1" applyBorder="1" applyAlignment="1">
      <alignment horizontal="center" vertical="center"/>
    </xf>
    <xf numFmtId="0" fontId="6" fillId="0" borderId="88" xfId="12" applyFont="1" applyBorder="1" applyAlignment="1">
      <alignment horizontal="center" vertical="center"/>
    </xf>
    <xf numFmtId="0" fontId="5" fillId="0" borderId="85" xfId="12" applyFont="1" applyBorder="1"/>
    <xf numFmtId="0" fontId="5" fillId="0" borderId="86" xfId="12" applyFont="1" applyBorder="1"/>
    <xf numFmtId="0" fontId="5" fillId="0" borderId="87" xfId="12" applyFont="1" applyBorder="1"/>
    <xf numFmtId="0" fontId="5" fillId="0" borderId="24" xfId="12" applyFont="1" applyFill="1" applyBorder="1" applyAlignment="1">
      <alignment horizontal="center" vertical="center"/>
    </xf>
    <xf numFmtId="0" fontId="3" fillId="0" borderId="33" xfId="12" applyFont="1" applyFill="1" applyBorder="1" applyAlignment="1">
      <alignment horizontal="center"/>
    </xf>
    <xf numFmtId="0" fontId="5" fillId="0" borderId="0" xfId="0" applyFont="1" applyBorder="1"/>
    <xf numFmtId="0" fontId="3" fillId="2" borderId="56" xfId="12" applyFont="1" applyFill="1" applyBorder="1" applyAlignment="1">
      <alignment horizontal="center"/>
    </xf>
    <xf numFmtId="0" fontId="3" fillId="3" borderId="56" xfId="12" applyFont="1" applyFill="1" applyBorder="1" applyAlignment="1">
      <alignment horizontal="center"/>
    </xf>
    <xf numFmtId="0" fontId="3" fillId="3" borderId="24" xfId="12" applyFont="1" applyFill="1" applyBorder="1" applyAlignment="1">
      <alignment horizontal="center"/>
    </xf>
    <xf numFmtId="0" fontId="3" fillId="0" borderId="3" xfId="12" applyFont="1" applyFill="1" applyBorder="1" applyAlignment="1">
      <alignment horizontal="center"/>
    </xf>
    <xf numFmtId="0" fontId="3" fillId="0" borderId="24" xfId="12" applyFont="1" applyFill="1" applyBorder="1" applyAlignment="1">
      <alignment horizontal="center"/>
    </xf>
    <xf numFmtId="0" fontId="3" fillId="0" borderId="8" xfId="12" applyFont="1" applyFill="1" applyBorder="1" applyAlignment="1">
      <alignment horizontal="center"/>
    </xf>
    <xf numFmtId="0" fontId="6" fillId="0" borderId="41" xfId="12" applyFont="1" applyBorder="1" applyAlignment="1">
      <alignment horizontal="left" vertical="center"/>
    </xf>
    <xf numFmtId="0" fontId="5" fillId="0" borderId="1" xfId="12" applyFont="1" applyFill="1" applyBorder="1" applyAlignment="1">
      <alignment horizontal="center" vertical="center"/>
    </xf>
    <xf numFmtId="0" fontId="3" fillId="0" borderId="18" xfId="12" applyFont="1" applyFill="1" applyBorder="1" applyAlignment="1">
      <alignment horizontal="center"/>
    </xf>
    <xf numFmtId="0" fontId="3" fillId="0" borderId="1" xfId="12" applyFont="1" applyFill="1" applyBorder="1" applyAlignment="1">
      <alignment horizontal="center"/>
    </xf>
    <xf numFmtId="0" fontId="3" fillId="2" borderId="1" xfId="12" applyFont="1" applyFill="1" applyBorder="1" applyAlignment="1">
      <alignment horizontal="center"/>
    </xf>
    <xf numFmtId="0" fontId="3" fillId="0" borderId="7" xfId="12" applyFont="1" applyFill="1" applyBorder="1" applyAlignment="1">
      <alignment horizontal="center"/>
    </xf>
    <xf numFmtId="0" fontId="3" fillId="3" borderId="1" xfId="12" applyFont="1" applyFill="1" applyBorder="1" applyAlignment="1">
      <alignment horizontal="center"/>
    </xf>
    <xf numFmtId="0" fontId="3" fillId="0" borderId="27" xfId="12" applyFont="1" applyFill="1" applyBorder="1" applyAlignment="1">
      <alignment horizontal="center"/>
    </xf>
    <xf numFmtId="0" fontId="5" fillId="0" borderId="0" xfId="12" quotePrefix="1" applyFont="1" applyBorder="1"/>
    <xf numFmtId="0" fontId="3" fillId="0" borderId="49" xfId="12" applyFont="1" applyFill="1" applyBorder="1" applyAlignment="1">
      <alignment horizontal="center"/>
    </xf>
    <xf numFmtId="0" fontId="3" fillId="3" borderId="18" xfId="12" applyFont="1" applyFill="1" applyBorder="1" applyAlignment="1">
      <alignment horizontal="center"/>
    </xf>
    <xf numFmtId="0" fontId="6" fillId="0" borderId="6" xfId="12" quotePrefix="1" applyFont="1" applyFill="1" applyBorder="1" applyAlignment="1">
      <alignment horizontal="left" vertical="center"/>
    </xf>
    <xf numFmtId="0" fontId="6" fillId="0" borderId="7" xfId="12" applyFont="1" applyFill="1" applyBorder="1" applyAlignment="1">
      <alignment horizontal="left" vertical="center"/>
    </xf>
    <xf numFmtId="0" fontId="3" fillId="2" borderId="27" xfId="12" applyFont="1" applyFill="1" applyBorder="1" applyAlignment="1">
      <alignment horizontal="center"/>
    </xf>
    <xf numFmtId="0" fontId="5" fillId="0" borderId="6" xfId="0" applyFont="1" applyBorder="1"/>
    <xf numFmtId="0" fontId="5" fillId="0" borderId="7" xfId="0" applyFont="1" applyBorder="1"/>
    <xf numFmtId="0" fontId="5" fillId="0" borderId="1" xfId="0" applyFont="1" applyBorder="1" applyAlignment="1">
      <alignment horizontal="center"/>
    </xf>
    <xf numFmtId="0" fontId="5" fillId="0" borderId="18" xfId="0" applyFont="1" applyBorder="1"/>
    <xf numFmtId="0" fontId="5" fillId="0" borderId="1" xfId="0" applyFont="1" applyBorder="1"/>
    <xf numFmtId="0" fontId="5" fillId="0" borderId="23" xfId="0" applyFont="1" applyBorder="1"/>
    <xf numFmtId="0" fontId="5" fillId="0" borderId="64" xfId="12" applyFont="1" applyBorder="1" applyAlignment="1">
      <alignment horizontal="center"/>
    </xf>
    <xf numFmtId="0" fontId="5" fillId="0" borderId="6" xfId="12" quotePrefix="1" applyFont="1" applyFill="1" applyBorder="1" applyAlignment="1">
      <alignment horizontal="left" vertical="center"/>
    </xf>
    <xf numFmtId="0" fontId="5" fillId="0" borderId="7" xfId="12" applyFont="1" applyFill="1" applyBorder="1" applyAlignment="1">
      <alignment horizontal="left" vertical="center"/>
    </xf>
    <xf numFmtId="0" fontId="3" fillId="0" borderId="23" xfId="12" applyFont="1" applyFill="1" applyBorder="1" applyAlignment="1">
      <alignment horizontal="center"/>
    </xf>
    <xf numFmtId="0" fontId="5" fillId="0" borderId="28" xfId="12" applyFont="1" applyFill="1" applyBorder="1" applyAlignment="1">
      <alignment horizontal="left"/>
    </xf>
    <xf numFmtId="0" fontId="5" fillId="0" borderId="32" xfId="12" applyFont="1" applyBorder="1" applyAlignment="1">
      <alignment horizontal="center"/>
    </xf>
    <xf numFmtId="0" fontId="5" fillId="0" borderId="46" xfId="12" applyFont="1" applyFill="1" applyBorder="1" applyAlignment="1">
      <alignment horizontal="center" vertical="center"/>
    </xf>
    <xf numFmtId="0" fontId="5" fillId="0" borderId="70" xfId="12" applyFont="1" applyBorder="1" applyAlignment="1">
      <alignment horizontal="center" vertical="center"/>
    </xf>
    <xf numFmtId="0" fontId="5" fillId="0" borderId="46" xfId="12" applyFont="1" applyBorder="1" applyAlignment="1">
      <alignment horizontal="center" vertical="center"/>
    </xf>
    <xf numFmtId="0" fontId="5" fillId="0" borderId="72" xfId="12" applyFont="1" applyBorder="1" applyAlignment="1">
      <alignment horizontal="center" vertical="center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9" fillId="0" borderId="45" xfId="12" applyFont="1" applyBorder="1" applyAlignment="1">
      <alignment horizontal="left"/>
    </xf>
    <xf numFmtId="0" fontId="10" fillId="0" borderId="6" xfId="12" applyFont="1" applyFill="1" applyBorder="1" applyAlignment="1">
      <alignment horizontal="left"/>
    </xf>
    <xf numFmtId="0" fontId="10" fillId="0" borderId="6" xfId="12" applyFont="1" applyBorder="1" applyAlignment="1">
      <alignment horizontal="left"/>
    </xf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10" fillId="0" borderId="84" xfId="12" applyFont="1" applyBorder="1" applyAlignment="1">
      <alignment horizontal="left"/>
    </xf>
    <xf numFmtId="0" fontId="9" fillId="0" borderId="58" xfId="12" applyFont="1" applyBorder="1" applyAlignment="1">
      <alignment horizontal="left" vertical="center" wrapText="1"/>
    </xf>
    <xf numFmtId="0" fontId="9" fillId="0" borderId="63" xfId="12" applyFont="1" applyBorder="1" applyAlignment="1">
      <alignment horizontal="left" vertical="center" wrapText="1"/>
    </xf>
    <xf numFmtId="0" fontId="9" fillId="0" borderId="51" xfId="9" applyFont="1" applyFill="1" applyBorder="1" applyAlignment="1">
      <alignment horizontal="left"/>
    </xf>
    <xf numFmtId="0" fontId="9" fillId="0" borderId="54" xfId="9" applyFont="1" applyFill="1" applyBorder="1" applyAlignment="1">
      <alignment horizontal="left"/>
    </xf>
    <xf numFmtId="0" fontId="10" fillId="0" borderId="6" xfId="12" applyFont="1" applyFill="1" applyBorder="1" applyAlignment="1">
      <alignment wrapText="1"/>
    </xf>
    <xf numFmtId="0" fontId="10" fillId="0" borderId="7" xfId="12" applyFont="1" applyFill="1" applyBorder="1" applyAlignment="1">
      <alignment wrapText="1"/>
    </xf>
    <xf numFmtId="0" fontId="10" fillId="0" borderId="27" xfId="12" applyFont="1" applyFill="1" applyBorder="1" applyAlignment="1">
      <alignment wrapText="1"/>
    </xf>
    <xf numFmtId="0" fontId="10" fillId="0" borderId="7" xfId="12" applyFont="1" applyBorder="1" applyAlignment="1">
      <alignment horizontal="left"/>
    </xf>
    <xf numFmtId="0" fontId="11" fillId="0" borderId="1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9" fillId="0" borderId="40" xfId="9" applyFont="1" applyFill="1" applyBorder="1" applyAlignment="1">
      <alignment horizontal="center"/>
    </xf>
    <xf numFmtId="0" fontId="9" fillId="0" borderId="0" xfId="12" applyFont="1" applyBorder="1" applyAlignment="1">
      <alignment horizontal="center"/>
    </xf>
    <xf numFmtId="0" fontId="10" fillId="0" borderId="0" xfId="12" applyFont="1" applyFill="1" applyBorder="1" applyAlignment="1"/>
    <xf numFmtId="0" fontId="9" fillId="0" borderId="86" xfId="12" applyFont="1" applyBorder="1" applyAlignment="1">
      <alignment horizontal="left"/>
    </xf>
    <xf numFmtId="0" fontId="9" fillId="0" borderId="87" xfId="12" applyFont="1" applyBorder="1" applyAlignment="1">
      <alignment horizontal="left"/>
    </xf>
    <xf numFmtId="0" fontId="10" fillId="0" borderId="15" xfId="12" applyFont="1" applyFill="1" applyBorder="1" applyAlignment="1">
      <alignment horizontal="left" vertical="top"/>
    </xf>
    <xf numFmtId="0" fontId="10" fillId="0" borderId="16" xfId="12" applyFont="1" applyFill="1" applyBorder="1" applyAlignment="1">
      <alignment horizontal="left" vertical="top"/>
    </xf>
    <xf numFmtId="0" fontId="9" fillId="0" borderId="38" xfId="9" applyFont="1" applyFill="1" applyBorder="1" applyAlignment="1">
      <alignment horizontal="center"/>
    </xf>
    <xf numFmtId="0" fontId="9" fillId="0" borderId="71" xfId="12" applyFont="1" applyBorder="1" applyAlignment="1">
      <alignment horizontal="center" vertical="center"/>
    </xf>
    <xf numFmtId="0" fontId="9" fillId="0" borderId="86" xfId="12" quotePrefix="1" applyFont="1" applyBorder="1" applyAlignment="1">
      <alignment horizontal="left"/>
    </xf>
    <xf numFmtId="0" fontId="9" fillId="0" borderId="58" xfId="12" applyFont="1" applyBorder="1" applyAlignment="1">
      <alignment horizontal="left" vertical="center" wrapText="1"/>
    </xf>
    <xf numFmtId="0" fontId="9" fillId="0" borderId="63" xfId="12" applyFont="1" applyBorder="1" applyAlignment="1">
      <alignment horizontal="left" vertical="center" wrapText="1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10" fillId="0" borderId="84" xfId="12" applyFont="1" applyBorder="1" applyAlignment="1">
      <alignment horizontal="left"/>
    </xf>
    <xf numFmtId="0" fontId="9" fillId="0" borderId="45" xfId="12" applyFont="1" applyBorder="1" applyAlignment="1">
      <alignment horizontal="left"/>
    </xf>
    <xf numFmtId="0" fontId="9" fillId="0" borderId="51" xfId="9" applyFont="1" applyFill="1" applyBorder="1" applyAlignment="1">
      <alignment horizontal="left"/>
    </xf>
    <xf numFmtId="0" fontId="9" fillId="0" borderId="54" xfId="9" applyFont="1" applyFill="1" applyBorder="1" applyAlignment="1">
      <alignment horizontal="left"/>
    </xf>
    <xf numFmtId="0" fontId="10" fillId="0" borderId="6" xfId="12" applyFont="1" applyFill="1" applyBorder="1" applyAlignment="1">
      <alignment wrapText="1"/>
    </xf>
    <xf numFmtId="0" fontId="10" fillId="0" borderId="7" xfId="12" applyFont="1" applyFill="1" applyBorder="1" applyAlignment="1">
      <alignment wrapText="1"/>
    </xf>
    <xf numFmtId="0" fontId="10" fillId="0" borderId="27" xfId="12" applyFont="1" applyFill="1" applyBorder="1" applyAlignment="1">
      <alignment wrapText="1"/>
    </xf>
    <xf numFmtId="0" fontId="10" fillId="0" borderId="1" xfId="12" applyFont="1" applyFill="1" applyBorder="1" applyAlignment="1">
      <alignment horizontal="left"/>
    </xf>
    <xf numFmtId="0" fontId="11" fillId="0" borderId="1" xfId="12" applyFont="1" applyFill="1" applyBorder="1" applyAlignment="1">
      <alignment horizontal="center"/>
    </xf>
    <xf numFmtId="4" fontId="9" fillId="0" borderId="38" xfId="9" applyNumberFormat="1" applyFont="1" applyFill="1" applyBorder="1" applyAlignment="1">
      <alignment horizontal="center"/>
    </xf>
    <xf numFmtId="0" fontId="9" fillId="0" borderId="40" xfId="9" applyFont="1" applyFill="1" applyBorder="1" applyAlignment="1">
      <alignment horizontal="center"/>
    </xf>
    <xf numFmtId="0" fontId="9" fillId="0" borderId="86" xfId="12" applyFont="1" applyBorder="1" applyAlignment="1">
      <alignment horizontal="left"/>
    </xf>
    <xf numFmtId="0" fontId="9" fillId="0" borderId="87" xfId="12" applyFont="1" applyBorder="1" applyAlignment="1">
      <alignment horizontal="left"/>
    </xf>
    <xf numFmtId="0" fontId="10" fillId="0" borderId="15" xfId="12" applyFont="1" applyFill="1" applyBorder="1" applyAlignment="1">
      <alignment horizontal="left" vertical="top"/>
    </xf>
    <xf numFmtId="0" fontId="10" fillId="0" borderId="16" xfId="12" applyFont="1" applyFill="1" applyBorder="1" applyAlignment="1">
      <alignment horizontal="left" vertical="top"/>
    </xf>
    <xf numFmtId="0" fontId="9" fillId="0" borderId="38" xfId="9" applyFont="1" applyFill="1" applyBorder="1" applyAlignment="1">
      <alignment horizontal="center"/>
    </xf>
    <xf numFmtId="0" fontId="9" fillId="0" borderId="71" xfId="12" applyFont="1" applyBorder="1" applyAlignment="1">
      <alignment horizontal="center" vertical="center"/>
    </xf>
    <xf numFmtId="0" fontId="9" fillId="0" borderId="118" xfId="12" quotePrefix="1" applyFont="1" applyBorder="1" applyAlignment="1">
      <alignment horizontal="left"/>
    </xf>
    <xf numFmtId="0" fontId="9" fillId="0" borderId="86" xfId="12" quotePrefix="1" applyFont="1" applyBorder="1" applyAlignment="1">
      <alignment horizontal="left"/>
    </xf>
    <xf numFmtId="0" fontId="0" fillId="0" borderId="46" xfId="0" applyBorder="1"/>
    <xf numFmtId="0" fontId="10" fillId="0" borderId="1" xfId="0" applyFont="1" applyFill="1" applyBorder="1"/>
    <xf numFmtId="0" fontId="10" fillId="0" borderId="0" xfId="0" applyFont="1" applyFill="1"/>
    <xf numFmtId="49" fontId="10" fillId="0" borderId="0" xfId="12" applyNumberFormat="1" applyFont="1" applyBorder="1" applyAlignment="1">
      <alignment horizontal="left" vertical="center" wrapText="1"/>
    </xf>
    <xf numFmtId="49" fontId="10" fillId="0" borderId="26" xfId="12" applyNumberFormat="1" applyFont="1" applyBorder="1" applyAlignment="1">
      <alignment horizontal="left" vertical="center" wrapText="1"/>
    </xf>
    <xf numFmtId="43" fontId="9" fillId="0" borderId="20" xfId="23" applyFont="1" applyFill="1" applyBorder="1" applyAlignment="1">
      <alignment horizontal="center"/>
    </xf>
    <xf numFmtId="43" fontId="9" fillId="0" borderId="47" xfId="23" applyFont="1" applyFill="1" applyBorder="1" applyAlignment="1">
      <alignment horizontal="center"/>
    </xf>
    <xf numFmtId="0" fontId="11" fillId="6" borderId="3" xfId="12" applyFont="1" applyFill="1" applyBorder="1" applyAlignment="1">
      <alignment horizontal="center"/>
    </xf>
    <xf numFmtId="0" fontId="10" fillId="6" borderId="18" xfId="0" applyFont="1" applyFill="1" applyBorder="1"/>
    <xf numFmtId="0" fontId="10" fillId="6" borderId="91" xfId="0" applyFont="1" applyFill="1" applyBorder="1"/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10" fillId="0" borderId="84" xfId="12" applyFont="1" applyBorder="1" applyAlignment="1">
      <alignment horizontal="left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9" fillId="0" borderId="40" xfId="9" applyFont="1" applyFill="1" applyBorder="1" applyAlignment="1">
      <alignment horizontal="center"/>
    </xf>
    <xf numFmtId="0" fontId="9" fillId="0" borderId="51" xfId="9" applyFont="1" applyFill="1" applyBorder="1" applyAlignment="1">
      <alignment horizontal="left"/>
    </xf>
    <xf numFmtId="0" fontId="9" fillId="0" borderId="54" xfId="9" applyFont="1" applyFill="1" applyBorder="1" applyAlignment="1">
      <alignment horizontal="left"/>
    </xf>
    <xf numFmtId="0" fontId="9" fillId="0" borderId="38" xfId="9" applyFont="1" applyFill="1" applyBorder="1" applyAlignment="1">
      <alignment horizontal="center"/>
    </xf>
    <xf numFmtId="0" fontId="9" fillId="0" borderId="71" xfId="12" applyFont="1" applyBorder="1" applyAlignment="1">
      <alignment horizontal="center" vertical="center"/>
    </xf>
    <xf numFmtId="0" fontId="0" fillId="0" borderId="60" xfId="0" applyBorder="1"/>
    <xf numFmtId="0" fontId="0" fillId="3" borderId="0" xfId="0" applyFill="1"/>
    <xf numFmtId="9" fontId="9" fillId="0" borderId="77" xfId="12" applyNumberFormat="1" applyFont="1" applyBorder="1"/>
    <xf numFmtId="0" fontId="9" fillId="0" borderId="99" xfId="12" applyFont="1" applyBorder="1" applyAlignment="1">
      <alignment horizontal="center" vertical="center"/>
    </xf>
    <xf numFmtId="0" fontId="41" fillId="7" borderId="24" xfId="12" applyFont="1" applyFill="1" applyBorder="1"/>
    <xf numFmtId="0" fontId="41" fillId="2" borderId="3" xfId="12" applyFont="1" applyFill="1" applyBorder="1"/>
    <xf numFmtId="0" fontId="41" fillId="2" borderId="24" xfId="12" applyFont="1" applyFill="1" applyBorder="1"/>
    <xf numFmtId="0" fontId="41" fillId="2" borderId="33" xfId="12" applyFont="1" applyFill="1" applyBorder="1"/>
    <xf numFmtId="0" fontId="41" fillId="2" borderId="25" xfId="12" applyFont="1" applyFill="1" applyBorder="1"/>
    <xf numFmtId="0" fontId="41" fillId="2" borderId="46" xfId="12" applyFont="1" applyFill="1" applyBorder="1" applyAlignment="1">
      <alignment horizontal="center"/>
    </xf>
    <xf numFmtId="0" fontId="41" fillId="7" borderId="46" xfId="12" applyFont="1" applyFill="1" applyBorder="1" applyAlignment="1">
      <alignment horizontal="center"/>
    </xf>
    <xf numFmtId="0" fontId="41" fillId="7" borderId="1" xfId="0" applyFont="1" applyFill="1" applyBorder="1" applyAlignment="1">
      <alignment horizontal="center"/>
    </xf>
    <xf numFmtId="0" fontId="41" fillId="7" borderId="0" xfId="0" applyFont="1" applyFill="1" applyAlignment="1">
      <alignment horizontal="center"/>
    </xf>
    <xf numFmtId="0" fontId="41" fillId="7" borderId="17" xfId="12" applyFont="1" applyFill="1" applyBorder="1" applyAlignment="1">
      <alignment horizontal="center"/>
    </xf>
    <xf numFmtId="0" fontId="41" fillId="7" borderId="16" xfId="12" applyFont="1" applyFill="1" applyBorder="1" applyAlignment="1">
      <alignment horizontal="center"/>
    </xf>
    <xf numFmtId="0" fontId="41" fillId="2" borderId="17" xfId="12" applyFont="1" applyFill="1" applyBorder="1" applyAlignment="1">
      <alignment horizontal="center"/>
    </xf>
    <xf numFmtId="0" fontId="41" fillId="2" borderId="22" xfId="12" applyFont="1" applyFill="1" applyBorder="1" applyAlignment="1">
      <alignment horizontal="center"/>
    </xf>
    <xf numFmtId="0" fontId="41" fillId="2" borderId="1" xfId="12" applyFont="1" applyFill="1" applyBorder="1" applyAlignment="1">
      <alignment horizontal="center"/>
    </xf>
    <xf numFmtId="0" fontId="41" fillId="2" borderId="7" xfId="12" applyFont="1" applyFill="1" applyBorder="1" applyAlignment="1">
      <alignment horizontal="center"/>
    </xf>
    <xf numFmtId="0" fontId="41" fillId="2" borderId="18" xfId="12" applyFont="1" applyFill="1" applyBorder="1" applyAlignment="1">
      <alignment horizontal="center"/>
    </xf>
    <xf numFmtId="0" fontId="41" fillId="7" borderId="1" xfId="12" applyFont="1" applyFill="1" applyBorder="1" applyAlignment="1">
      <alignment horizontal="center"/>
    </xf>
    <xf numFmtId="0" fontId="41" fillId="2" borderId="23" xfId="12" applyFont="1" applyFill="1" applyBorder="1" applyAlignment="1">
      <alignment horizontal="center"/>
    </xf>
    <xf numFmtId="0" fontId="41" fillId="2" borderId="10" xfId="12" applyFont="1" applyFill="1" applyBorder="1" applyAlignment="1">
      <alignment horizontal="center"/>
    </xf>
    <xf numFmtId="0" fontId="41" fillId="2" borderId="70" xfId="12" applyFont="1" applyFill="1" applyBorder="1" applyAlignment="1">
      <alignment horizontal="center"/>
    </xf>
    <xf numFmtId="0" fontId="41" fillId="2" borderId="72" xfId="12" applyFont="1" applyFill="1" applyBorder="1" applyAlignment="1">
      <alignment horizontal="center"/>
    </xf>
    <xf numFmtId="0" fontId="41" fillId="7" borderId="23" xfId="12" applyFont="1" applyFill="1" applyBorder="1" applyAlignment="1">
      <alignment horizontal="center"/>
    </xf>
    <xf numFmtId="0" fontId="0" fillId="0" borderId="56" xfId="0" applyBorder="1"/>
    <xf numFmtId="0" fontId="10" fillId="0" borderId="49" xfId="12" applyFont="1" applyFill="1" applyBorder="1" applyAlignment="1">
      <alignment horizontal="left"/>
    </xf>
    <xf numFmtId="0" fontId="10" fillId="0" borderId="108" xfId="12" applyFont="1" applyBorder="1" applyAlignment="1"/>
    <xf numFmtId="0" fontId="41" fillId="0" borderId="24" xfId="12" applyFont="1" applyFill="1" applyBorder="1"/>
    <xf numFmtId="0" fontId="41" fillId="0" borderId="3" xfId="12" applyFont="1" applyFill="1" applyBorder="1"/>
    <xf numFmtId="0" fontId="41" fillId="0" borderId="33" xfId="12" applyFont="1" applyFill="1" applyBorder="1"/>
    <xf numFmtId="0" fontId="41" fillId="0" borderId="25" xfId="12" applyFont="1" applyFill="1" applyBorder="1"/>
    <xf numFmtId="0" fontId="41" fillId="0" borderId="46" xfId="12" applyFont="1" applyFill="1" applyBorder="1" applyAlignment="1">
      <alignment horizontal="center"/>
    </xf>
    <xf numFmtId="0" fontId="41" fillId="0" borderId="1" xfId="0" applyFont="1" applyFill="1" applyBorder="1" applyAlignment="1">
      <alignment horizontal="center"/>
    </xf>
    <xf numFmtId="0" fontId="41" fillId="0" borderId="0" xfId="0" applyFont="1" applyFill="1" applyAlignment="1">
      <alignment horizontal="center"/>
    </xf>
    <xf numFmtId="0" fontId="41" fillId="0" borderId="17" xfId="12" applyFont="1" applyFill="1" applyBorder="1" applyAlignment="1">
      <alignment horizontal="center"/>
    </xf>
    <xf numFmtId="0" fontId="41" fillId="0" borderId="22" xfId="12" applyFont="1" applyFill="1" applyBorder="1" applyAlignment="1">
      <alignment horizontal="center"/>
    </xf>
    <xf numFmtId="0" fontId="41" fillId="0" borderId="1" xfId="12" applyFont="1" applyFill="1" applyBorder="1" applyAlignment="1">
      <alignment horizontal="center"/>
    </xf>
    <xf numFmtId="0" fontId="41" fillId="0" borderId="7" xfId="12" applyFont="1" applyFill="1" applyBorder="1" applyAlignment="1">
      <alignment horizontal="center"/>
    </xf>
    <xf numFmtId="0" fontId="41" fillId="0" borderId="18" xfId="12" applyFont="1" applyFill="1" applyBorder="1" applyAlignment="1">
      <alignment horizontal="center"/>
    </xf>
    <xf numFmtId="0" fontId="41" fillId="0" borderId="23" xfId="12" applyFont="1" applyFill="1" applyBorder="1" applyAlignment="1">
      <alignment horizontal="center"/>
    </xf>
    <xf numFmtId="9" fontId="9" fillId="0" borderId="77" xfId="12" applyNumberFormat="1" applyFont="1" applyBorder="1" applyAlignment="1">
      <alignment horizontal="center"/>
    </xf>
    <xf numFmtId="0" fontId="0" fillId="0" borderId="4" xfId="0" applyBorder="1"/>
    <xf numFmtId="0" fontId="0" fillId="0" borderId="9" xfId="0" applyBorder="1"/>
    <xf numFmtId="0" fontId="0" fillId="0" borderId="70" xfId="0" applyBorder="1"/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6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9" fillId="0" borderId="54" xfId="9" applyFont="1" applyFill="1" applyBorder="1" applyAlignment="1">
      <alignment horizontal="left"/>
    </xf>
    <xf numFmtId="0" fontId="10" fillId="0" borderId="70" xfId="12" applyFont="1" applyBorder="1" applyAlignment="1">
      <alignment horizontal="center"/>
    </xf>
    <xf numFmtId="0" fontId="11" fillId="0" borderId="1" xfId="12" applyFont="1" applyFill="1" applyBorder="1" applyAlignment="1">
      <alignment horizontal="center"/>
    </xf>
    <xf numFmtId="0" fontId="10" fillId="0" borderId="15" xfId="12" quotePrefix="1" applyFont="1" applyBorder="1" applyAlignment="1">
      <alignment horizontal="left"/>
    </xf>
    <xf numFmtId="0" fontId="10" fillId="0" borderId="9" xfId="12" applyFont="1" applyFill="1" applyBorder="1" applyAlignment="1">
      <alignment horizontal="center"/>
    </xf>
    <xf numFmtId="0" fontId="10" fillId="0" borderId="70" xfId="12" applyFont="1" applyFill="1" applyBorder="1" applyAlignment="1">
      <alignment horizontal="center"/>
    </xf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0" fontId="10" fillId="0" borderId="81" xfId="12" applyFont="1" applyBorder="1" applyAlignment="1">
      <alignment vertical="top"/>
    </xf>
    <xf numFmtId="0" fontId="9" fillId="0" borderId="45" xfId="12" applyFont="1" applyBorder="1" applyAlignment="1">
      <alignment vertical="center"/>
    </xf>
    <xf numFmtId="0" fontId="10" fillId="0" borderId="0" xfId="0" applyFont="1" applyAlignment="1">
      <alignment horizontal="center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70" xfId="12" applyFont="1" applyBorder="1" applyAlignment="1">
      <alignment horizontal="center"/>
    </xf>
    <xf numFmtId="0" fontId="10" fillId="0" borderId="6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9" fillId="0" borderId="54" xfId="9" applyFont="1" applyFill="1" applyBorder="1" applyAlignment="1">
      <alignment horizontal="left"/>
    </xf>
    <xf numFmtId="0" fontId="11" fillId="0" borderId="1" xfId="12" applyFont="1" applyFill="1" applyBorder="1" applyAlignment="1">
      <alignment horizontal="center"/>
    </xf>
    <xf numFmtId="0" fontId="10" fillId="0" borderId="15" xfId="12" quotePrefix="1" applyFont="1" applyBorder="1" applyAlignment="1">
      <alignment horizontal="left"/>
    </xf>
    <xf numFmtId="0" fontId="10" fillId="0" borderId="9" xfId="12" applyFont="1" applyFill="1" applyBorder="1" applyAlignment="1">
      <alignment horizontal="center"/>
    </xf>
    <xf numFmtId="0" fontId="10" fillId="0" borderId="70" xfId="12" applyFont="1" applyFill="1" applyBorder="1" applyAlignment="1">
      <alignment horizontal="center"/>
    </xf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0" fontId="9" fillId="0" borderId="118" xfId="12" quotePrefix="1" applyFont="1" applyBorder="1" applyAlignment="1">
      <alignment horizontal="left"/>
    </xf>
    <xf numFmtId="0" fontId="9" fillId="0" borderId="52" xfId="12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1" fillId="0" borderId="91" xfId="0" applyFont="1" applyFill="1" applyBorder="1" applyAlignment="1">
      <alignment horizontal="center"/>
    </xf>
    <xf numFmtId="0" fontId="11" fillId="0" borderId="91" xfId="0" applyFont="1" applyFill="1" applyBorder="1"/>
    <xf numFmtId="0" fontId="11" fillId="0" borderId="0" xfId="0" applyFont="1" applyFill="1"/>
    <xf numFmtId="0" fontId="9" fillId="0" borderId="9" xfId="0" applyFont="1" applyBorder="1"/>
    <xf numFmtId="0" fontId="11" fillId="6" borderId="1" xfId="0" applyFont="1" applyFill="1" applyBorder="1" applyAlignment="1">
      <alignment horizontal="center"/>
    </xf>
    <xf numFmtId="0" fontId="11" fillId="6" borderId="18" xfId="0" applyFont="1" applyFill="1" applyBorder="1" applyAlignment="1">
      <alignment horizontal="center"/>
    </xf>
    <xf numFmtId="0" fontId="11" fillId="6" borderId="91" xfId="0" applyFont="1" applyFill="1" applyBorder="1" applyAlignment="1">
      <alignment horizontal="center"/>
    </xf>
    <xf numFmtId="166" fontId="11" fillId="0" borderId="91" xfId="0" applyNumberFormat="1" applyFont="1" applyFill="1" applyBorder="1" applyAlignment="1">
      <alignment horizontal="center"/>
    </xf>
    <xf numFmtId="0" fontId="10" fillId="0" borderId="6" xfId="12" applyFont="1" applyFill="1" applyBorder="1" applyAlignment="1">
      <alignment horizontal="right"/>
    </xf>
    <xf numFmtId="0" fontId="11" fillId="3" borderId="18" xfId="0" applyFont="1" applyFill="1" applyBorder="1" applyAlignment="1">
      <alignment horizontal="center"/>
    </xf>
    <xf numFmtId="0" fontId="23" fillId="0" borderId="91" xfId="0" applyFont="1" applyFill="1" applyBorder="1" applyAlignment="1">
      <alignment horizontal="center"/>
    </xf>
    <xf numFmtId="0" fontId="10" fillId="0" borderId="6" xfId="12" applyFont="1" applyFill="1" applyBorder="1" applyAlignment="1">
      <alignment horizontal="center" vertical="center"/>
    </xf>
    <xf numFmtId="43" fontId="9" fillId="0" borderId="54" xfId="23" applyFont="1" applyFill="1" applyBorder="1" applyAlignment="1">
      <alignment horizontal="center"/>
    </xf>
    <xf numFmtId="0" fontId="10" fillId="0" borderId="91" xfId="0" applyFont="1" applyFill="1" applyBorder="1"/>
    <xf numFmtId="166" fontId="11" fillId="3" borderId="1" xfId="12" applyNumberFormat="1" applyFont="1" applyFill="1" applyBorder="1" applyAlignment="1">
      <alignment horizontal="center"/>
    </xf>
    <xf numFmtId="0" fontId="32" fillId="3" borderId="1" xfId="12" applyFont="1" applyFill="1" applyBorder="1" applyAlignment="1">
      <alignment horizontal="center"/>
    </xf>
    <xf numFmtId="0" fontId="15" fillId="0" borderId="0" xfId="0" applyFont="1"/>
    <xf numFmtId="0" fontId="10" fillId="0" borderId="49" xfId="12" applyFont="1" applyFill="1" applyBorder="1" applyAlignment="1">
      <alignment horizontal="center"/>
    </xf>
    <xf numFmtId="0" fontId="10" fillId="0" borderId="56" xfId="0" applyFont="1" applyBorder="1"/>
    <xf numFmtId="0" fontId="11" fillId="0" borderId="18" xfId="0" applyFont="1" applyFill="1" applyBorder="1" applyAlignment="1">
      <alignment horizontal="center"/>
    </xf>
    <xf numFmtId="0" fontId="32" fillId="0" borderId="1" xfId="12" applyFont="1" applyFill="1" applyBorder="1" applyAlignment="1">
      <alignment horizontal="center"/>
    </xf>
    <xf numFmtId="0" fontId="11" fillId="3" borderId="9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0" fillId="0" borderId="49" xfId="12" applyFont="1" applyFill="1" applyBorder="1" applyAlignment="1">
      <alignment horizontal="center" vertical="top"/>
    </xf>
    <xf numFmtId="0" fontId="10" fillId="0" borderId="82" xfId="12" applyFont="1" applyFill="1" applyBorder="1" applyAlignment="1">
      <alignment horizontal="center"/>
    </xf>
    <xf numFmtId="0" fontId="10" fillId="3" borderId="1" xfId="0" applyFont="1" applyFill="1" applyBorder="1"/>
    <xf numFmtId="0" fontId="11" fillId="3" borderId="70" xfId="12" applyFont="1" applyFill="1" applyBorder="1" applyAlignment="1">
      <alignment horizontal="center"/>
    </xf>
    <xf numFmtId="1" fontId="11" fillId="3" borderId="1" xfId="12" applyNumberFormat="1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3" fillId="0" borderId="30" xfId="0" applyFont="1" applyFill="1" applyBorder="1" applyAlignment="1">
      <alignment horizontal="center" vertical="center"/>
    </xf>
    <xf numFmtId="0" fontId="10" fillId="0" borderId="3" xfId="12" applyFont="1" applyFill="1" applyBorder="1" applyAlignment="1">
      <alignment horizontal="center"/>
    </xf>
    <xf numFmtId="0" fontId="10" fillId="0" borderId="60" xfId="12" applyFont="1" applyFill="1" applyBorder="1" applyAlignment="1">
      <alignment horizontal="center"/>
    </xf>
    <xf numFmtId="0" fontId="10" fillId="0" borderId="25" xfId="12" applyFont="1" applyFill="1" applyBorder="1" applyAlignment="1">
      <alignment horizontal="center"/>
    </xf>
    <xf numFmtId="0" fontId="10" fillId="0" borderId="22" xfId="12" applyFont="1" applyFill="1" applyBorder="1" applyAlignment="1">
      <alignment horizontal="center"/>
    </xf>
    <xf numFmtId="0" fontId="10" fillId="0" borderId="23" xfId="12" applyFont="1" applyFill="1" applyBorder="1" applyAlignment="1">
      <alignment horizontal="center"/>
    </xf>
    <xf numFmtId="2" fontId="10" fillId="6" borderId="1" xfId="12" applyNumberFormat="1" applyFont="1" applyFill="1" applyBorder="1" applyAlignment="1">
      <alignment horizontal="center"/>
    </xf>
    <xf numFmtId="0" fontId="10" fillId="6" borderId="7" xfId="12" applyFont="1" applyFill="1" applyBorder="1" applyAlignment="1">
      <alignment horizontal="center"/>
    </xf>
    <xf numFmtId="166" fontId="10" fillId="6" borderId="1" xfId="12" applyNumberFormat="1" applyFont="1" applyFill="1" applyBorder="1" applyAlignment="1">
      <alignment horizontal="center"/>
    </xf>
    <xf numFmtId="0" fontId="10" fillId="0" borderId="72" xfId="12" applyFont="1" applyFill="1" applyBorder="1" applyAlignment="1">
      <alignment horizontal="center"/>
    </xf>
    <xf numFmtId="166" fontId="10" fillId="2" borderId="1" xfId="12" applyNumberFormat="1" applyFont="1" applyFill="1" applyBorder="1" applyAlignment="1">
      <alignment horizontal="center"/>
    </xf>
    <xf numFmtId="166" fontId="10" fillId="6" borderId="23" xfId="12" applyNumberFormat="1" applyFont="1" applyFill="1" applyBorder="1" applyAlignment="1">
      <alignment horizontal="center"/>
    </xf>
    <xf numFmtId="166" fontId="10" fillId="0" borderId="1" xfId="12" applyNumberFormat="1" applyFont="1" applyFill="1" applyBorder="1" applyAlignment="1">
      <alignment horizontal="center"/>
    </xf>
    <xf numFmtId="166" fontId="10" fillId="0" borderId="23" xfId="12" applyNumberFormat="1" applyFont="1" applyFill="1" applyBorder="1" applyAlignment="1">
      <alignment horizontal="center"/>
    </xf>
    <xf numFmtId="1" fontId="10" fillId="0" borderId="49" xfId="12" applyNumberFormat="1" applyFont="1" applyFill="1" applyBorder="1" applyAlignment="1"/>
    <xf numFmtId="166" fontId="10" fillId="2" borderId="7" xfId="12" applyNumberFormat="1" applyFont="1" applyFill="1" applyBorder="1" applyAlignment="1">
      <alignment horizontal="center"/>
    </xf>
    <xf numFmtId="1" fontId="10" fillId="0" borderId="1" xfId="12" applyNumberFormat="1" applyFont="1" applyFill="1" applyBorder="1" applyAlignment="1">
      <alignment horizontal="center"/>
    </xf>
    <xf numFmtId="1" fontId="10" fillId="0" borderId="7" xfId="12" applyNumberFormat="1" applyFont="1" applyFill="1" applyBorder="1" applyAlignment="1">
      <alignment horizontal="center"/>
    </xf>
    <xf numFmtId="166" fontId="10" fillId="2" borderId="49" xfId="12" applyNumberFormat="1" applyFont="1" applyFill="1" applyBorder="1" applyAlignment="1">
      <alignment horizontal="center"/>
    </xf>
    <xf numFmtId="166" fontId="10" fillId="6" borderId="49" xfId="12" applyNumberFormat="1" applyFont="1" applyFill="1" applyBorder="1" applyAlignment="1">
      <alignment horizontal="center"/>
    </xf>
    <xf numFmtId="166" fontId="10" fillId="0" borderId="49" xfId="12" applyNumberFormat="1" applyFont="1" applyFill="1" applyBorder="1" applyAlignment="1">
      <alignment horizontal="center"/>
    </xf>
    <xf numFmtId="43" fontId="3" fillId="0" borderId="18" xfId="23" applyFont="1" applyBorder="1" applyAlignment="1">
      <alignment horizontal="center" vertical="center"/>
    </xf>
    <xf numFmtId="0" fontId="42" fillId="2" borderId="0" xfId="0" applyFont="1" applyFill="1"/>
    <xf numFmtId="0" fontId="8" fillId="2" borderId="0" xfId="0" applyFont="1" applyFill="1"/>
    <xf numFmtId="0" fontId="10" fillId="0" borderId="73" xfId="12" applyFont="1" applyFill="1" applyBorder="1" applyAlignment="1">
      <alignment horizontal="center"/>
    </xf>
    <xf numFmtId="0" fontId="9" fillId="0" borderId="35" xfId="12" applyFont="1" applyBorder="1" applyAlignment="1">
      <alignment horizontal="left"/>
    </xf>
    <xf numFmtId="0" fontId="9" fillId="0" borderId="34" xfId="12" applyFont="1" applyBorder="1" applyAlignment="1">
      <alignment horizontal="left"/>
    </xf>
    <xf numFmtId="0" fontId="9" fillId="0" borderId="44" xfId="12" applyFont="1" applyBorder="1" applyAlignment="1">
      <alignment horizontal="left"/>
    </xf>
    <xf numFmtId="0" fontId="10" fillId="0" borderId="6" xfId="12" applyFont="1" applyBorder="1" applyAlignment="1">
      <alignment horizontal="left"/>
    </xf>
    <xf numFmtId="0" fontId="9" fillId="0" borderId="0" xfId="12" applyFont="1" applyBorder="1" applyAlignment="1">
      <alignment horizontal="left" vertical="center"/>
    </xf>
    <xf numFmtId="0" fontId="9" fillId="0" borderId="5" xfId="12" applyFont="1" applyBorder="1" applyAlignment="1">
      <alignment horizontal="left" vertical="center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9" fillId="0" borderId="7" xfId="12" applyFont="1" applyBorder="1" applyAlignment="1">
      <alignment horizontal="left"/>
    </xf>
    <xf numFmtId="0" fontId="9" fillId="0" borderId="41" xfId="12" applyFont="1" applyBorder="1" applyAlignment="1">
      <alignment horizontal="left"/>
    </xf>
    <xf numFmtId="0" fontId="10" fillId="0" borderId="84" xfId="12" applyFont="1" applyBorder="1" applyAlignment="1">
      <alignment horizontal="left"/>
    </xf>
    <xf numFmtId="0" fontId="9" fillId="0" borderId="27" xfId="12" applyFont="1" applyBorder="1" applyAlignment="1">
      <alignment horizontal="left"/>
    </xf>
    <xf numFmtId="0" fontId="9" fillId="0" borderId="118" xfId="12" applyFont="1" applyBorder="1" applyAlignment="1">
      <alignment horizontal="left"/>
    </xf>
    <xf numFmtId="0" fontId="10" fillId="0" borderId="2" xfId="12" applyFont="1" applyBorder="1" applyAlignment="1">
      <alignment horizontal="left" vertical="top"/>
    </xf>
    <xf numFmtId="0" fontId="11" fillId="0" borderId="1" xfId="12" applyFont="1" applyFill="1" applyBorder="1" applyAlignment="1">
      <alignment horizontal="center"/>
    </xf>
    <xf numFmtId="0" fontId="10" fillId="0" borderId="5" xfId="12" applyFont="1" applyBorder="1" applyAlignment="1">
      <alignment horizontal="left"/>
    </xf>
    <xf numFmtId="0" fontId="9" fillId="0" borderId="41" xfId="12" quotePrefix="1" applyFont="1" applyBorder="1" applyAlignment="1">
      <alignment horizontal="left" vertical="center"/>
    </xf>
    <xf numFmtId="0" fontId="9" fillId="0" borderId="0" xfId="12" quotePrefix="1" applyFont="1" applyBorder="1" applyAlignment="1">
      <alignment horizontal="left" vertical="center"/>
    </xf>
    <xf numFmtId="0" fontId="9" fillId="0" borderId="6" xfId="12" quotePrefix="1" applyFont="1" applyFill="1" applyBorder="1" applyAlignment="1">
      <alignment horizontal="left" vertical="center"/>
    </xf>
    <xf numFmtId="0" fontId="9" fillId="0" borderId="7" xfId="12" applyFont="1" applyFill="1" applyBorder="1" applyAlignment="1">
      <alignment horizontal="left" vertical="center"/>
    </xf>
    <xf numFmtId="0" fontId="10" fillId="0" borderId="6" xfId="12" quotePrefix="1" applyFont="1" applyFill="1" applyBorder="1" applyAlignment="1">
      <alignment horizontal="left" vertical="center"/>
    </xf>
    <xf numFmtId="0" fontId="10" fillId="0" borderId="7" xfId="12" applyFont="1" applyFill="1" applyBorder="1" applyAlignment="1">
      <alignment horizontal="left" vertical="center"/>
    </xf>
    <xf numFmtId="0" fontId="10" fillId="0" borderId="6" xfId="12" applyFont="1" applyFill="1" applyBorder="1" applyAlignment="1"/>
    <xf numFmtId="0" fontId="10" fillId="0" borderId="15" xfId="12" quotePrefix="1" applyFont="1" applyBorder="1" applyAlignment="1">
      <alignment horizontal="left"/>
    </xf>
    <xf numFmtId="0" fontId="10" fillId="0" borderId="84" xfId="12" quotePrefix="1" applyFont="1" applyBorder="1" applyAlignment="1">
      <alignment horizontal="left"/>
    </xf>
    <xf numFmtId="0" fontId="10" fillId="0" borderId="14" xfId="12" applyFont="1" applyFill="1" applyBorder="1" applyAlignment="1">
      <alignment horizontal="left" vertical="top"/>
    </xf>
    <xf numFmtId="0" fontId="10" fillId="0" borderId="28" xfId="12" applyFont="1" applyFill="1" applyBorder="1" applyAlignment="1">
      <alignment horizontal="left"/>
    </xf>
    <xf numFmtId="0" fontId="10" fillId="0" borderId="7" xfId="12" applyFont="1" applyFill="1" applyBorder="1" applyAlignment="1"/>
    <xf numFmtId="0" fontId="11" fillId="0" borderId="6" xfId="12" applyFont="1" applyFill="1" applyBorder="1" applyAlignment="1">
      <alignment horizontal="left"/>
    </xf>
    <xf numFmtId="0" fontId="11" fillId="0" borderId="7" xfId="12" applyFont="1" applyFill="1" applyBorder="1" applyAlignment="1">
      <alignment horizontal="left"/>
    </xf>
    <xf numFmtId="0" fontId="11" fillId="0" borderId="18" xfId="12" applyFont="1" applyFill="1" applyBorder="1" applyAlignment="1">
      <alignment horizontal="left"/>
    </xf>
    <xf numFmtId="0" fontId="9" fillId="0" borderId="71" xfId="12" applyFont="1" applyBorder="1" applyAlignment="1">
      <alignment horizontal="center" vertical="center"/>
    </xf>
    <xf numFmtId="0" fontId="10" fillId="0" borderId="10" xfId="12" quotePrefix="1" applyFont="1" applyBorder="1" applyAlignment="1">
      <alignment horizontal="left"/>
    </xf>
    <xf numFmtId="0" fontId="10" fillId="0" borderId="9" xfId="12" applyFont="1" applyFill="1" applyBorder="1" applyAlignment="1">
      <alignment horizontal="left"/>
    </xf>
    <xf numFmtId="0" fontId="10" fillId="0" borderId="10" xfId="12" applyFont="1" applyFill="1" applyBorder="1" applyAlignment="1">
      <alignment horizontal="left"/>
    </xf>
    <xf numFmtId="0" fontId="10" fillId="0" borderId="70" xfId="12" applyFont="1" applyFill="1" applyBorder="1" applyAlignment="1">
      <alignment horizontal="left"/>
    </xf>
    <xf numFmtId="0" fontId="3" fillId="0" borderId="18" xfId="0" applyFont="1" applyBorder="1" applyAlignment="1">
      <alignment horizontal="center" wrapText="1"/>
    </xf>
    <xf numFmtId="0" fontId="3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43" fontId="3" fillId="0" borderId="1" xfId="23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vertical="center"/>
    </xf>
    <xf numFmtId="49" fontId="10" fillId="0" borderId="7" xfId="12" applyNumberFormat="1" applyFont="1" applyBorder="1" applyAlignment="1">
      <alignment horizontal="left" vertical="center" wrapText="1"/>
    </xf>
    <xf numFmtId="49" fontId="10" fillId="0" borderId="18" xfId="12" applyNumberFormat="1" applyFont="1" applyBorder="1" applyAlignment="1">
      <alignment horizontal="left" vertical="center" wrapText="1"/>
    </xf>
    <xf numFmtId="0" fontId="10" fillId="0" borderId="35" xfId="0" applyFont="1" applyBorder="1" applyAlignment="1">
      <alignment horizontal="left" vertical="center"/>
    </xf>
    <xf numFmtId="0" fontId="10" fillId="0" borderId="34" xfId="0" applyFont="1" applyBorder="1" applyAlignment="1">
      <alignment horizontal="left" vertical="center"/>
    </xf>
    <xf numFmtId="0" fontId="10" fillId="0" borderId="44" xfId="0" applyFont="1" applyBorder="1" applyAlignment="1">
      <alignment horizontal="left" vertical="center"/>
    </xf>
    <xf numFmtId="0" fontId="10" fillId="0" borderId="58" xfId="0" applyFont="1" applyBorder="1" applyAlignment="1">
      <alignment horizontal="left"/>
    </xf>
    <xf numFmtId="0" fontId="10" fillId="0" borderId="59" xfId="0" applyFont="1" applyBorder="1" applyAlignment="1">
      <alignment horizontal="left"/>
    </xf>
    <xf numFmtId="0" fontId="10" fillId="0" borderId="48" xfId="0" applyFont="1" applyBorder="1" applyAlignment="1">
      <alignment horizontal="left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10" fillId="0" borderId="6" xfId="12" applyFont="1" applyFill="1" applyBorder="1" applyAlignment="1">
      <alignment horizontal="center"/>
    </xf>
    <xf numFmtId="0" fontId="10" fillId="0" borderId="7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22" fillId="0" borderId="34" xfId="12" applyFont="1" applyBorder="1" applyAlignment="1">
      <alignment horizontal="left"/>
    </xf>
    <xf numFmtId="0" fontId="22" fillId="0" borderId="44" xfId="12" applyFont="1" applyBorder="1" applyAlignment="1">
      <alignment horizontal="left"/>
    </xf>
    <xf numFmtId="0" fontId="9" fillId="0" borderId="7" xfId="12" applyFont="1" applyBorder="1" applyAlignment="1">
      <alignment horizontal="left"/>
    </xf>
    <xf numFmtId="0" fontId="9" fillId="0" borderId="27" xfId="12" applyFont="1" applyBorder="1" applyAlignment="1">
      <alignment horizontal="left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9" fillId="0" borderId="6" xfId="12" applyFont="1" applyBorder="1" applyAlignment="1">
      <alignment horizontal="left"/>
    </xf>
    <xf numFmtId="0" fontId="9" fillId="0" borderId="19" xfId="9" applyFont="1" applyFill="1" applyBorder="1" applyAlignment="1">
      <alignment horizontal="center"/>
    </xf>
    <xf numFmtId="0" fontId="9" fillId="0" borderId="47" xfId="9" applyFont="1" applyFill="1" applyBorder="1" applyAlignment="1">
      <alignment horizontal="center"/>
    </xf>
    <xf numFmtId="0" fontId="9" fillId="0" borderId="54" xfId="9" applyFont="1" applyFill="1" applyBorder="1" applyAlignment="1">
      <alignment horizontal="left"/>
    </xf>
    <xf numFmtId="43" fontId="9" fillId="0" borderId="38" xfId="23" applyFont="1" applyFill="1" applyBorder="1" applyAlignment="1">
      <alignment horizontal="center"/>
    </xf>
    <xf numFmtId="0" fontId="9" fillId="0" borderId="26" xfId="12" applyFont="1" applyBorder="1" applyAlignment="1">
      <alignment horizontal="center" vertical="center"/>
    </xf>
    <xf numFmtId="0" fontId="11" fillId="0" borderId="1" xfId="12" applyFont="1" applyFill="1" applyBorder="1" applyAlignment="1">
      <alignment horizontal="center"/>
    </xf>
    <xf numFmtId="0" fontId="10" fillId="0" borderId="0" xfId="12" applyFont="1" applyBorder="1" applyAlignment="1">
      <alignment horizontal="left"/>
    </xf>
    <xf numFmtId="0" fontId="10" fillId="0" borderId="6" xfId="12" applyFont="1" applyFill="1" applyBorder="1" applyAlignment="1"/>
    <xf numFmtId="0" fontId="10" fillId="0" borderId="15" xfId="12" quotePrefix="1" applyFont="1" applyBorder="1" applyAlignment="1">
      <alignment horizontal="left"/>
    </xf>
    <xf numFmtId="0" fontId="10" fillId="0" borderId="14" xfId="12" applyFont="1" applyFill="1" applyBorder="1" applyAlignment="1">
      <alignment horizontal="left" vertical="top"/>
    </xf>
    <xf numFmtId="0" fontId="10" fillId="0" borderId="7" xfId="12" applyFont="1" applyFill="1" applyBorder="1" applyAlignment="1"/>
    <xf numFmtId="0" fontId="9" fillId="0" borderId="71" xfId="12" applyFont="1" applyBorder="1" applyAlignment="1">
      <alignment horizontal="center" vertical="center"/>
    </xf>
    <xf numFmtId="0" fontId="10" fillId="0" borderId="9" xfId="12" applyFont="1" applyFill="1" applyBorder="1" applyAlignment="1">
      <alignment horizontal="center"/>
    </xf>
    <xf numFmtId="0" fontId="10" fillId="0" borderId="10" xfId="12" applyFont="1" applyFill="1" applyBorder="1" applyAlignment="1">
      <alignment horizontal="center"/>
    </xf>
    <xf numFmtId="0" fontId="10" fillId="0" borderId="70" xfId="12" applyFont="1" applyFill="1" applyBorder="1" applyAlignment="1">
      <alignment horizontal="center"/>
    </xf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0" fontId="10" fillId="0" borderId="9" xfId="12" applyFont="1" applyFill="1" applyBorder="1" applyAlignment="1"/>
    <xf numFmtId="9" fontId="9" fillId="0" borderId="22" xfId="12" applyNumberFormat="1" applyFont="1" applyBorder="1" applyAlignment="1">
      <alignment horizontal="center"/>
    </xf>
    <xf numFmtId="0" fontId="29" fillId="0" borderId="24" xfId="12" applyFont="1" applyFill="1" applyBorder="1" applyAlignment="1">
      <alignment horizontal="center" vertical="center" wrapText="1"/>
    </xf>
    <xf numFmtId="0" fontId="29" fillId="0" borderId="1" xfId="12" applyFont="1" applyFill="1" applyBorder="1" applyAlignment="1">
      <alignment horizontal="center" wrapText="1"/>
    </xf>
    <xf numFmtId="0" fontId="29" fillId="0" borderId="1" xfId="12" applyFont="1" applyFill="1" applyBorder="1"/>
    <xf numFmtId="0" fontId="29" fillId="0" borderId="6" xfId="12" applyFont="1" applyFill="1" applyBorder="1" applyAlignment="1">
      <alignment horizontal="left"/>
    </xf>
    <xf numFmtId="0" fontId="29" fillId="0" borderId="7" xfId="12" applyFont="1" applyFill="1" applyBorder="1" applyAlignment="1">
      <alignment horizontal="left"/>
    </xf>
    <xf numFmtId="0" fontId="29" fillId="0" borderId="18" xfId="12" applyFont="1" applyFill="1" applyBorder="1" applyAlignment="1">
      <alignment horizontal="left"/>
    </xf>
    <xf numFmtId="0" fontId="11" fillId="0" borderId="2" xfId="12" applyFont="1" applyFill="1" applyBorder="1" applyAlignment="1">
      <alignment horizontal="left" vertical="top"/>
    </xf>
    <xf numFmtId="0" fontId="11" fillId="0" borderId="24" xfId="12" applyFont="1" applyFill="1" applyBorder="1" applyAlignment="1">
      <alignment horizontal="center" vertical="center" wrapText="1"/>
    </xf>
    <xf numFmtId="0" fontId="11" fillId="0" borderId="1" xfId="12" applyFont="1" applyFill="1" applyBorder="1" applyAlignment="1">
      <alignment horizontal="center" wrapText="1"/>
    </xf>
    <xf numFmtId="0" fontId="29" fillId="6" borderId="24" xfId="12" applyFont="1" applyFill="1" applyBorder="1"/>
    <xf numFmtId="0" fontId="29" fillId="2" borderId="24" xfId="12" applyFont="1" applyFill="1" applyBorder="1"/>
    <xf numFmtId="0" fontId="29" fillId="0" borderId="33" xfId="12" applyFont="1" applyFill="1" applyBorder="1"/>
    <xf numFmtId="0" fontId="29" fillId="0" borderId="24" xfId="12" applyFont="1" applyFill="1" applyBorder="1"/>
    <xf numFmtId="0" fontId="29" fillId="0" borderId="25" xfId="12" applyFont="1" applyFill="1" applyBorder="1"/>
    <xf numFmtId="0" fontId="29" fillId="6" borderId="17" xfId="12" applyFont="1" applyFill="1" applyBorder="1"/>
    <xf numFmtId="0" fontId="29" fillId="6" borderId="1" xfId="12" applyFont="1" applyFill="1" applyBorder="1"/>
    <xf numFmtId="0" fontId="29" fillId="2" borderId="91" xfId="12" applyFont="1" applyFill="1" applyBorder="1"/>
    <xf numFmtId="0" fontId="29" fillId="0" borderId="26" xfId="12" applyFont="1" applyFill="1" applyBorder="1"/>
    <xf numFmtId="0" fontId="29" fillId="0" borderId="91" xfId="12" applyFont="1" applyFill="1" applyBorder="1"/>
    <xf numFmtId="0" fontId="29" fillId="0" borderId="89" xfId="12" applyFont="1" applyFill="1" applyBorder="1"/>
    <xf numFmtId="0" fontId="29" fillId="6" borderId="23" xfId="12" applyFont="1" applyFill="1" applyBorder="1"/>
    <xf numFmtId="0" fontId="29" fillId="0" borderId="18" xfId="12" applyFont="1" applyFill="1" applyBorder="1"/>
    <xf numFmtId="0" fontId="29" fillId="0" borderId="23" xfId="12" applyFont="1" applyFill="1" applyBorder="1"/>
    <xf numFmtId="0" fontId="29" fillId="6" borderId="18" xfId="12" applyFont="1" applyFill="1" applyBorder="1"/>
    <xf numFmtId="0" fontId="29" fillId="0" borderId="46" xfId="12" applyFont="1" applyFill="1" applyBorder="1" applyAlignment="1">
      <alignment horizontal="center"/>
    </xf>
    <xf numFmtId="0" fontId="29" fillId="0" borderId="46" xfId="12" applyFont="1" applyFill="1" applyBorder="1"/>
    <xf numFmtId="0" fontId="29" fillId="0" borderId="10" xfId="12" applyFont="1" applyFill="1" applyBorder="1"/>
    <xf numFmtId="0" fontId="29" fillId="0" borderId="70" xfId="12" applyFont="1" applyFill="1" applyBorder="1"/>
    <xf numFmtId="0" fontId="29" fillId="6" borderId="72" xfId="12" applyFont="1" applyFill="1" applyBorder="1"/>
    <xf numFmtId="0" fontId="29" fillId="0" borderId="72" xfId="12" applyFont="1" applyFill="1" applyBorder="1"/>
    <xf numFmtId="0" fontId="10" fillId="0" borderId="22" xfId="12" applyFont="1" applyBorder="1" applyAlignment="1">
      <alignment horizontal="center" vertical="center"/>
    </xf>
    <xf numFmtId="9" fontId="10" fillId="0" borderId="23" xfId="12" applyNumberFormat="1" applyFont="1" applyBorder="1" applyAlignment="1">
      <alignment horizontal="center" wrapText="1"/>
    </xf>
    <xf numFmtId="0" fontId="29" fillId="0" borderId="7" xfId="12" applyFont="1" applyFill="1" applyBorder="1" applyAlignment="1">
      <alignment horizontal="center" vertical="top"/>
    </xf>
    <xf numFmtId="0" fontId="29" fillId="0" borderId="18" xfId="12" applyFont="1" applyFill="1" applyBorder="1" applyAlignment="1">
      <alignment horizontal="center" vertical="top"/>
    </xf>
    <xf numFmtId="0" fontId="43" fillId="0" borderId="59" xfId="15" applyFont="1" applyBorder="1" applyAlignment="1">
      <alignment horizontal="left"/>
    </xf>
    <xf numFmtId="0" fontId="43" fillId="0" borderId="48" xfId="15" applyFont="1" applyBorder="1" applyAlignment="1">
      <alignment horizontal="left"/>
    </xf>
    <xf numFmtId="0" fontId="29" fillId="0" borderId="3" xfId="12" applyFont="1" applyFill="1" applyBorder="1"/>
    <xf numFmtId="0" fontId="29" fillId="6" borderId="17" xfId="12" applyFont="1" applyFill="1" applyBorder="1" applyAlignment="1">
      <alignment horizontal="center" vertical="center"/>
    </xf>
    <xf numFmtId="0" fontId="29" fillId="2" borderId="17" xfId="12" applyFont="1" applyFill="1" applyBorder="1" applyAlignment="1">
      <alignment horizontal="center" vertical="center"/>
    </xf>
    <xf numFmtId="0" fontId="29" fillId="0" borderId="17" xfId="12" applyFont="1" applyFill="1" applyBorder="1" applyAlignment="1">
      <alignment horizontal="center" vertical="center"/>
    </xf>
    <xf numFmtId="0" fontId="29" fillId="0" borderId="16" xfId="12" applyFont="1" applyFill="1" applyBorder="1" applyAlignment="1">
      <alignment horizontal="center" vertical="center"/>
    </xf>
    <xf numFmtId="0" fontId="29" fillId="0" borderId="22" xfId="12" applyFont="1" applyFill="1" applyBorder="1" applyAlignment="1">
      <alignment horizontal="center" vertical="center"/>
    </xf>
    <xf numFmtId="0" fontId="29" fillId="6" borderId="1" xfId="12" applyFont="1" applyFill="1" applyBorder="1" applyAlignment="1">
      <alignment horizontal="center" vertical="center"/>
    </xf>
    <xf numFmtId="0" fontId="29" fillId="2" borderId="1" xfId="12" applyFont="1" applyFill="1" applyBorder="1" applyAlignment="1">
      <alignment horizontal="center" vertical="center"/>
    </xf>
    <xf numFmtId="0" fontId="29" fillId="0" borderId="1" xfId="12" applyFont="1" applyFill="1" applyBorder="1" applyAlignment="1">
      <alignment horizontal="center" vertical="center"/>
    </xf>
    <xf numFmtId="0" fontId="29" fillId="0" borderId="18" xfId="12" applyFont="1" applyFill="1" applyBorder="1" applyAlignment="1">
      <alignment horizontal="center" vertical="center"/>
    </xf>
    <xf numFmtId="0" fontId="29" fillId="0" borderId="23" xfId="12" applyFont="1" applyFill="1" applyBorder="1" applyAlignment="1">
      <alignment horizontal="center" vertical="center"/>
    </xf>
    <xf numFmtId="43" fontId="29" fillId="2" borderId="7" xfId="23" applyFont="1" applyFill="1" applyBorder="1" applyAlignment="1">
      <alignment horizontal="center" vertical="center"/>
    </xf>
    <xf numFmtId="165" fontId="29" fillId="6" borderId="1" xfId="23" applyNumberFormat="1" applyFont="1" applyFill="1" applyBorder="1" applyAlignment="1">
      <alignment horizontal="center" vertical="center"/>
    </xf>
    <xf numFmtId="2" fontId="29" fillId="2" borderId="1" xfId="12" applyNumberFormat="1" applyFont="1" applyFill="1" applyBorder="1" applyAlignment="1">
      <alignment horizontal="center" vertical="center"/>
    </xf>
    <xf numFmtId="0" fontId="29" fillId="2" borderId="7" xfId="12" applyFont="1" applyFill="1" applyBorder="1" applyAlignment="1">
      <alignment horizontal="center" vertical="center"/>
    </xf>
    <xf numFmtId="0" fontId="29" fillId="0" borderId="7" xfId="12" applyFont="1" applyFill="1" applyBorder="1" applyAlignment="1">
      <alignment horizontal="center" vertical="center"/>
    </xf>
    <xf numFmtId="43" fontId="43" fillId="0" borderId="69" xfId="23" applyFont="1" applyBorder="1" applyAlignment="1">
      <alignment horizontal="center"/>
    </xf>
    <xf numFmtId="0" fontId="29" fillId="0" borderId="72" xfId="12" applyFont="1" applyFill="1" applyBorder="1" applyAlignment="1">
      <alignment horizontal="center"/>
    </xf>
    <xf numFmtId="0" fontId="11" fillId="0" borderId="6" xfId="0" applyFont="1" applyBorder="1"/>
    <xf numFmtId="0" fontId="11" fillId="0" borderId="7" xfId="0" applyFont="1" applyBorder="1"/>
    <xf numFmtId="0" fontId="11" fillId="0" borderId="18" xfId="0" applyFont="1" applyBorder="1"/>
    <xf numFmtId="1" fontId="11" fillId="0" borderId="1" xfId="23" applyNumberFormat="1" applyFont="1" applyFill="1" applyBorder="1" applyAlignment="1">
      <alignment horizontal="center"/>
    </xf>
    <xf numFmtId="49" fontId="11" fillId="0" borderId="6" xfId="12" applyNumberFormat="1" applyFont="1" applyFill="1" applyBorder="1" applyAlignment="1">
      <alignment horizontal="left" vertical="top"/>
    </xf>
    <xf numFmtId="49" fontId="11" fillId="0" borderId="7" xfId="12" applyNumberFormat="1" applyFont="1" applyFill="1" applyBorder="1" applyAlignment="1">
      <alignment horizontal="left" vertical="top"/>
    </xf>
    <xf numFmtId="49" fontId="11" fillId="0" borderId="18" xfId="12" applyNumberFormat="1" applyFont="1" applyFill="1" applyBorder="1" applyAlignment="1">
      <alignment horizontal="left" vertical="top"/>
    </xf>
    <xf numFmtId="0" fontId="11" fillId="0" borderId="6" xfId="12" applyFont="1" applyFill="1" applyBorder="1" applyAlignment="1">
      <alignment horizontal="left" vertical="top"/>
    </xf>
    <xf numFmtId="0" fontId="11" fillId="0" borderId="7" xfId="12" applyFont="1" applyFill="1" applyBorder="1" applyAlignment="1">
      <alignment horizontal="left" vertical="top"/>
    </xf>
    <xf numFmtId="0" fontId="11" fillId="0" borderId="18" xfId="12" applyFont="1" applyFill="1" applyBorder="1" applyAlignment="1">
      <alignment horizontal="left" vertical="top"/>
    </xf>
    <xf numFmtId="0" fontId="11" fillId="0" borderId="7" xfId="12" applyFont="1" applyFill="1" applyBorder="1" applyAlignment="1">
      <alignment horizontal="center" vertical="top"/>
    </xf>
    <xf numFmtId="0" fontId="11" fillId="0" borderId="18" xfId="12" applyFont="1" applyFill="1" applyBorder="1" applyAlignment="1">
      <alignment horizontal="center" vertical="top"/>
    </xf>
    <xf numFmtId="0" fontId="11" fillId="0" borderId="56" xfId="12" applyFont="1" applyFill="1" applyBorder="1" applyAlignment="1">
      <alignment horizontal="center"/>
    </xf>
    <xf numFmtId="0" fontId="10" fillId="0" borderId="6" xfId="0" applyFont="1" applyFill="1" applyBorder="1"/>
    <xf numFmtId="0" fontId="10" fillId="0" borderId="7" xfId="0" applyFont="1" applyFill="1" applyBorder="1"/>
    <xf numFmtId="0" fontId="10" fillId="0" borderId="1" xfId="0" applyFont="1" applyFill="1" applyBorder="1" applyAlignment="1">
      <alignment horizontal="center"/>
    </xf>
    <xf numFmtId="0" fontId="10" fillId="0" borderId="18" xfId="0" applyFont="1" applyFill="1" applyBorder="1"/>
    <xf numFmtId="0" fontId="10" fillId="0" borderId="23" xfId="0" applyFont="1" applyFill="1" applyBorder="1"/>
    <xf numFmtId="1" fontId="11" fillId="2" borderId="24" xfId="12" applyNumberFormat="1" applyFont="1" applyFill="1" applyBorder="1" applyAlignment="1">
      <alignment horizontal="center"/>
    </xf>
    <xf numFmtId="1" fontId="11" fillId="6" borderId="46" xfId="12" applyNumberFormat="1" applyFont="1" applyFill="1" applyBorder="1" applyAlignment="1">
      <alignment horizontal="center"/>
    </xf>
    <xf numFmtId="43" fontId="3" fillId="0" borderId="73" xfId="23" applyFont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61" xfId="12" applyFont="1" applyBorder="1" applyAlignment="1">
      <alignment horizontal="center"/>
    </xf>
    <xf numFmtId="43" fontId="9" fillId="0" borderId="51" xfId="23" applyFont="1" applyFill="1" applyBorder="1" applyAlignment="1">
      <alignment horizontal="center"/>
    </xf>
    <xf numFmtId="0" fontId="9" fillId="0" borderId="52" xfId="12" applyFont="1" applyBorder="1" applyAlignment="1">
      <alignment horizontal="center" vertical="center"/>
    </xf>
    <xf numFmtId="0" fontId="9" fillId="0" borderId="37" xfId="12" applyFont="1" applyBorder="1" applyAlignment="1">
      <alignment horizontal="center"/>
    </xf>
    <xf numFmtId="0" fontId="10" fillId="0" borderId="7" xfId="0" applyFont="1" applyBorder="1" applyAlignment="1">
      <alignment horizontal="left"/>
    </xf>
    <xf numFmtId="0" fontId="10" fillId="0" borderId="18" xfId="0" applyFont="1" applyBorder="1" applyAlignment="1">
      <alignment horizontal="left"/>
    </xf>
    <xf numFmtId="0" fontId="9" fillId="0" borderId="45" xfId="12" applyFont="1" applyBorder="1" applyAlignment="1">
      <alignment horizontal="left"/>
    </xf>
    <xf numFmtId="0" fontId="10" fillId="0" borderId="6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9" fillId="0" borderId="38" xfId="9" applyFont="1" applyFill="1" applyBorder="1" applyAlignment="1">
      <alignment horizontal="left"/>
    </xf>
    <xf numFmtId="0" fontId="9" fillId="0" borderId="39" xfId="9" applyFont="1" applyFill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10" fillId="0" borderId="84" xfId="12" applyFont="1" applyBorder="1" applyAlignment="1">
      <alignment horizontal="left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40" xfId="12" applyFont="1" applyFill="1" applyBorder="1" applyAlignment="1">
      <alignment horizontal="center"/>
    </xf>
    <xf numFmtId="0" fontId="10" fillId="0" borderId="6" xfId="12" applyFont="1" applyFill="1" applyBorder="1" applyAlignment="1">
      <alignment horizontal="left" vertical="top"/>
    </xf>
    <xf numFmtId="0" fontId="10" fillId="0" borderId="7" xfId="12" applyFont="1" applyFill="1" applyBorder="1" applyAlignment="1">
      <alignment horizontal="left" vertical="top"/>
    </xf>
    <xf numFmtId="0" fontId="10" fillId="0" borderId="18" xfId="12" applyFont="1" applyFill="1" applyBorder="1" applyAlignment="1">
      <alignment horizontal="left" vertical="top"/>
    </xf>
    <xf numFmtId="0" fontId="9" fillId="0" borderId="51" xfId="9" applyFont="1" applyFill="1" applyBorder="1" applyAlignment="1">
      <alignment horizontal="left"/>
    </xf>
    <xf numFmtId="0" fontId="9" fillId="0" borderId="54" xfId="9" applyFont="1" applyFill="1" applyBorder="1" applyAlignment="1">
      <alignment horizontal="left"/>
    </xf>
    <xf numFmtId="0" fontId="10" fillId="0" borderId="15" xfId="12" quotePrefix="1" applyFont="1" applyBorder="1" applyAlignment="1">
      <alignment horizontal="left"/>
    </xf>
    <xf numFmtId="0" fontId="9" fillId="0" borderId="41" xfId="12" quotePrefix="1" applyFont="1" applyBorder="1" applyAlignment="1">
      <alignment horizontal="left" vertical="center"/>
    </xf>
    <xf numFmtId="0" fontId="9" fillId="0" borderId="42" xfId="12" applyFont="1" applyBorder="1" applyAlignment="1">
      <alignment horizontal="left" vertical="center"/>
    </xf>
    <xf numFmtId="0" fontId="9" fillId="0" borderId="43" xfId="12" applyFont="1" applyBorder="1" applyAlignment="1">
      <alignment horizontal="left" vertical="center"/>
    </xf>
    <xf numFmtId="0" fontId="9" fillId="0" borderId="38" xfId="9" applyFont="1" applyFill="1" applyBorder="1" applyAlignment="1">
      <alignment horizontal="center"/>
    </xf>
    <xf numFmtId="0" fontId="9" fillId="0" borderId="40" xfId="9" applyFont="1" applyFill="1" applyBorder="1" applyAlignment="1">
      <alignment horizontal="center"/>
    </xf>
    <xf numFmtId="0" fontId="9" fillId="0" borderId="71" xfId="12" applyFont="1" applyBorder="1" applyAlignment="1">
      <alignment horizontal="center" vertical="center"/>
    </xf>
    <xf numFmtId="0" fontId="10" fillId="0" borderId="70" xfId="12" applyFont="1" applyBorder="1" applyAlignment="1">
      <alignment horizontal="center"/>
    </xf>
    <xf numFmtId="0" fontId="10" fillId="0" borderId="1" xfId="12" applyFont="1" applyFill="1" applyBorder="1" applyAlignment="1">
      <alignment horizontal="center" vertical="center" wrapText="1"/>
    </xf>
    <xf numFmtId="0" fontId="11" fillId="0" borderId="1" xfId="12" applyFont="1" applyFill="1" applyBorder="1" applyAlignment="1">
      <alignment horizontal="center"/>
    </xf>
    <xf numFmtId="0" fontId="10" fillId="0" borderId="6" xfId="0" applyFont="1" applyBorder="1" applyAlignment="1">
      <alignment horizontal="left"/>
    </xf>
    <xf numFmtId="49" fontId="10" fillId="0" borderId="14" xfId="12" applyNumberFormat="1" applyFont="1" applyBorder="1" applyAlignment="1">
      <alignment horizontal="left"/>
    </xf>
    <xf numFmtId="49" fontId="10" fillId="0" borderId="6" xfId="12" applyNumberFormat="1" applyFont="1" applyFill="1" applyBorder="1" applyAlignment="1">
      <alignment horizontal="left"/>
    </xf>
    <xf numFmtId="49" fontId="10" fillId="0" borderId="7" xfId="12" applyNumberFormat="1" applyFont="1" applyFill="1" applyBorder="1" applyAlignment="1">
      <alignment horizontal="left"/>
    </xf>
    <xf numFmtId="49" fontId="10" fillId="0" borderId="18" xfId="12" applyNumberFormat="1" applyFont="1" applyFill="1" applyBorder="1" applyAlignment="1">
      <alignment horizontal="left"/>
    </xf>
    <xf numFmtId="0" fontId="10" fillId="0" borderId="70" xfId="12" applyFont="1" applyFill="1" applyBorder="1" applyAlignment="1">
      <alignment horizontal="center"/>
    </xf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43" fontId="22" fillId="0" borderId="88" xfId="23" applyFont="1" applyBorder="1" applyAlignment="1">
      <alignment horizontal="center"/>
    </xf>
    <xf numFmtId="43" fontId="22" fillId="0" borderId="40" xfId="23" applyFont="1" applyFill="1" applyBorder="1" applyAlignment="1">
      <alignment horizontal="center"/>
    </xf>
    <xf numFmtId="0" fontId="10" fillId="0" borderId="6" xfId="12" applyFont="1" applyBorder="1" applyAlignment="1"/>
    <xf numFmtId="0" fontId="10" fillId="0" borderId="11" xfId="12" applyFont="1" applyBorder="1" applyAlignment="1"/>
    <xf numFmtId="0" fontId="10" fillId="0" borderId="89" xfId="12" applyFont="1" applyBorder="1" applyAlignment="1"/>
    <xf numFmtId="0" fontId="9" fillId="0" borderId="47" xfId="12" applyFont="1" applyBorder="1" applyAlignment="1">
      <alignment horizontal="center" vertical="center" wrapText="1"/>
    </xf>
    <xf numFmtId="1" fontId="11" fillId="8" borderId="46" xfId="12" applyNumberFormat="1" applyFont="1" applyFill="1" applyBorder="1" applyAlignment="1">
      <alignment horizontal="center" vertical="center"/>
    </xf>
    <xf numFmtId="1" fontId="11" fillId="0" borderId="10" xfId="12" applyNumberFormat="1" applyFont="1" applyFill="1" applyBorder="1" applyAlignment="1">
      <alignment horizontal="center" vertical="center"/>
    </xf>
    <xf numFmtId="1" fontId="11" fillId="0" borderId="46" xfId="12" applyNumberFormat="1" applyFont="1" applyFill="1" applyBorder="1" applyAlignment="1">
      <alignment horizontal="center" vertical="center"/>
    </xf>
    <xf numFmtId="1" fontId="11" fillId="0" borderId="70" xfId="12" applyNumberFormat="1" applyFont="1" applyFill="1" applyBorder="1" applyAlignment="1">
      <alignment horizontal="center" vertical="center"/>
    </xf>
    <xf numFmtId="1" fontId="11" fillId="0" borderId="72" xfId="12" applyNumberFormat="1" applyFont="1" applyFill="1" applyBorder="1" applyAlignment="1">
      <alignment horizontal="center" vertical="center"/>
    </xf>
    <xf numFmtId="1" fontId="11" fillId="8" borderId="10" xfId="12" applyNumberFormat="1" applyFont="1" applyFill="1" applyBorder="1" applyAlignment="1">
      <alignment horizontal="center" vertical="center"/>
    </xf>
    <xf numFmtId="0" fontId="10" fillId="0" borderId="12" xfId="12" applyFont="1" applyBorder="1" applyAlignment="1"/>
    <xf numFmtId="1" fontId="11" fillId="8" borderId="72" xfId="12" applyNumberFormat="1" applyFont="1" applyFill="1" applyBorder="1" applyAlignment="1">
      <alignment horizontal="center" vertical="center"/>
    </xf>
    <xf numFmtId="1" fontId="11" fillId="0" borderId="76" xfId="12" applyNumberFormat="1" applyFont="1" applyFill="1" applyBorder="1" applyAlignment="1">
      <alignment horizontal="center" vertical="center"/>
    </xf>
    <xf numFmtId="1" fontId="11" fillId="0" borderId="29" xfId="12" applyNumberFormat="1" applyFont="1" applyFill="1" applyBorder="1" applyAlignment="1">
      <alignment horizontal="center" vertical="center"/>
    </xf>
    <xf numFmtId="1" fontId="11" fillId="0" borderId="73" xfId="12" applyNumberFormat="1" applyFont="1" applyFill="1" applyBorder="1" applyAlignment="1">
      <alignment horizontal="center" vertical="center"/>
    </xf>
    <xf numFmtId="1" fontId="11" fillId="0" borderId="74" xfId="12" applyNumberFormat="1" applyFont="1" applyFill="1" applyBorder="1" applyAlignment="1">
      <alignment horizontal="center" vertical="center"/>
    </xf>
    <xf numFmtId="1" fontId="10" fillId="0" borderId="57" xfId="12" applyNumberFormat="1" applyFont="1" applyBorder="1" applyAlignment="1">
      <alignment horizontal="center" vertical="center"/>
    </xf>
    <xf numFmtId="1" fontId="10" fillId="0" borderId="39" xfId="12" applyNumberFormat="1" applyFont="1" applyBorder="1" applyAlignment="1">
      <alignment horizontal="center" vertical="center"/>
    </xf>
    <xf numFmtId="1" fontId="10" fillId="0" borderId="55" xfId="12" applyNumberFormat="1" applyFont="1" applyBorder="1" applyAlignment="1">
      <alignment horizontal="center" vertical="center"/>
    </xf>
    <xf numFmtId="1" fontId="10" fillId="0" borderId="64" xfId="12" applyNumberFormat="1" applyFont="1" applyBorder="1" applyAlignment="1">
      <alignment horizontal="center" vertical="center"/>
    </xf>
    <xf numFmtId="1" fontId="10" fillId="4" borderId="30" xfId="12" applyNumberFormat="1" applyFont="1" applyFill="1" applyBorder="1" applyAlignment="1">
      <alignment horizontal="center" vertical="center"/>
    </xf>
    <xf numFmtId="1" fontId="10" fillId="5" borderId="57" xfId="12" applyNumberFormat="1" applyFont="1" applyFill="1" applyBorder="1" applyAlignment="1">
      <alignment horizontal="center" vertical="center"/>
    </xf>
    <xf numFmtId="1" fontId="10" fillId="5" borderId="39" xfId="12" applyNumberFormat="1" applyFont="1" applyFill="1" applyBorder="1" applyAlignment="1">
      <alignment horizontal="center" vertical="center"/>
    </xf>
    <xf numFmtId="1" fontId="10" fillId="5" borderId="55" xfId="12" applyNumberFormat="1" applyFont="1" applyFill="1" applyBorder="1" applyAlignment="1">
      <alignment horizontal="center" vertical="center"/>
    </xf>
    <xf numFmtId="1" fontId="10" fillId="5" borderId="64" xfId="12" applyNumberFormat="1" applyFont="1" applyFill="1" applyBorder="1" applyAlignment="1">
      <alignment horizontal="center" vertical="center"/>
    </xf>
    <xf numFmtId="1" fontId="9" fillId="5" borderId="65" xfId="12" applyNumberFormat="1" applyFont="1" applyFill="1" applyBorder="1" applyAlignment="1">
      <alignment horizontal="center" vertical="center"/>
    </xf>
    <xf numFmtId="1" fontId="9" fillId="5" borderId="67" xfId="12" applyNumberFormat="1" applyFont="1" applyFill="1" applyBorder="1" applyAlignment="1">
      <alignment horizontal="center" vertical="center"/>
    </xf>
    <xf numFmtId="1" fontId="9" fillId="5" borderId="68" xfId="12" applyNumberFormat="1" applyFont="1" applyFill="1" applyBorder="1" applyAlignment="1">
      <alignment horizontal="center" vertical="center"/>
    </xf>
    <xf numFmtId="0" fontId="10" fillId="0" borderId="89" xfId="12" applyFont="1" applyBorder="1" applyAlignment="1">
      <alignment horizontal="center" vertical="center"/>
    </xf>
    <xf numFmtId="0" fontId="11" fillId="8" borderId="24" xfId="12" applyFont="1" applyFill="1" applyBorder="1" applyAlignment="1">
      <alignment horizontal="center" vertical="center"/>
    </xf>
    <xf numFmtId="0" fontId="11" fillId="2" borderId="3" xfId="12" applyFont="1" applyFill="1" applyBorder="1" applyAlignment="1">
      <alignment horizontal="center" vertical="center"/>
    </xf>
    <xf numFmtId="0" fontId="11" fillId="2" borderId="24" xfId="12" applyFont="1" applyFill="1" applyBorder="1" applyAlignment="1">
      <alignment horizontal="center" vertical="center"/>
    </xf>
    <xf numFmtId="0" fontId="11" fillId="2" borderId="33" xfId="12" applyFont="1" applyFill="1" applyBorder="1" applyAlignment="1">
      <alignment horizontal="center" vertical="center"/>
    </xf>
    <xf numFmtId="0" fontId="11" fillId="2" borderId="25" xfId="12" applyFont="1" applyFill="1" applyBorder="1" applyAlignment="1">
      <alignment horizontal="center" vertical="center"/>
    </xf>
    <xf numFmtId="0" fontId="11" fillId="2" borderId="15" xfId="12" applyFont="1" applyFill="1" applyBorder="1" applyAlignment="1">
      <alignment horizontal="center" vertical="center"/>
    </xf>
    <xf numFmtId="0" fontId="11" fillId="2" borderId="16" xfId="12" applyFont="1" applyFill="1" applyBorder="1" applyAlignment="1">
      <alignment horizontal="center" vertical="center"/>
    </xf>
    <xf numFmtId="0" fontId="11" fillId="2" borderId="22" xfId="12" applyFont="1" applyFill="1" applyBorder="1" applyAlignment="1">
      <alignment horizontal="center" vertical="center"/>
    </xf>
    <xf numFmtId="0" fontId="11" fillId="8" borderId="1" xfId="12" applyFont="1" applyFill="1" applyBorder="1" applyAlignment="1">
      <alignment horizontal="center" vertical="center"/>
    </xf>
    <xf numFmtId="0" fontId="11" fillId="8" borderId="7" xfId="12" applyFont="1" applyFill="1" applyBorder="1" applyAlignment="1">
      <alignment horizontal="center" vertical="center"/>
    </xf>
    <xf numFmtId="0" fontId="11" fillId="2" borderId="18" xfId="12" applyFont="1" applyFill="1" applyBorder="1" applyAlignment="1">
      <alignment horizontal="center" vertical="center"/>
    </xf>
    <xf numFmtId="0" fontId="11" fillId="2" borderId="23" xfId="12" applyFont="1" applyFill="1" applyBorder="1" applyAlignment="1">
      <alignment horizontal="center" vertical="center"/>
    </xf>
    <xf numFmtId="0" fontId="11" fillId="8" borderId="18" xfId="12" applyFont="1" applyFill="1" applyBorder="1" applyAlignment="1">
      <alignment horizontal="center" vertical="center"/>
    </xf>
    <xf numFmtId="1" fontId="11" fillId="2" borderId="1" xfId="12" applyNumberFormat="1" applyFont="1" applyFill="1" applyBorder="1" applyAlignment="1">
      <alignment horizontal="center" vertical="center"/>
    </xf>
    <xf numFmtId="0" fontId="11" fillId="2" borderId="46" xfId="12" applyFont="1" applyFill="1" applyBorder="1" applyAlignment="1">
      <alignment horizontal="center" vertical="center"/>
    </xf>
    <xf numFmtId="0" fontId="11" fillId="2" borderId="10" xfId="12" applyFont="1" applyFill="1" applyBorder="1" applyAlignment="1">
      <alignment horizontal="center" vertical="center"/>
    </xf>
    <xf numFmtId="0" fontId="11" fillId="2" borderId="70" xfId="12" applyFont="1" applyFill="1" applyBorder="1" applyAlignment="1">
      <alignment horizontal="center" vertical="center"/>
    </xf>
    <xf numFmtId="0" fontId="11" fillId="2" borderId="72" xfId="12" applyFont="1" applyFill="1" applyBorder="1" applyAlignment="1">
      <alignment horizontal="center" vertical="center"/>
    </xf>
    <xf numFmtId="0" fontId="10" fillId="2" borderId="24" xfId="0" applyFont="1" applyFill="1" applyBorder="1"/>
    <xf numFmtId="0" fontId="9" fillId="2" borderId="49" xfId="12" applyFont="1" applyFill="1" applyBorder="1" applyAlignment="1">
      <alignment horizontal="center"/>
    </xf>
    <xf numFmtId="0" fontId="9" fillId="2" borderId="1" xfId="12" applyFont="1" applyFill="1" applyBorder="1" applyAlignment="1">
      <alignment horizontal="center"/>
    </xf>
    <xf numFmtId="0" fontId="9" fillId="2" borderId="7" xfId="12" applyFont="1" applyFill="1" applyBorder="1" applyAlignment="1">
      <alignment horizontal="center"/>
    </xf>
    <xf numFmtId="0" fontId="9" fillId="2" borderId="23" xfId="12" applyFont="1" applyFill="1" applyBorder="1" applyAlignment="1">
      <alignment horizontal="center"/>
    </xf>
    <xf numFmtId="0" fontId="10" fillId="2" borderId="17" xfId="12" applyFont="1" applyFill="1" applyBorder="1" applyAlignment="1">
      <alignment horizontal="center" vertical="center" wrapText="1"/>
    </xf>
    <xf numFmtId="0" fontId="10" fillId="2" borderId="1" xfId="12" applyFont="1" applyFill="1" applyBorder="1" applyAlignment="1">
      <alignment horizontal="center" wrapText="1"/>
    </xf>
    <xf numFmtId="0" fontId="11" fillId="2" borderId="17" xfId="12" applyFont="1" applyFill="1" applyBorder="1" applyAlignment="1"/>
    <xf numFmtId="0" fontId="11" fillId="2" borderId="15" xfId="12" applyFont="1" applyFill="1" applyBorder="1" applyAlignment="1"/>
    <xf numFmtId="0" fontId="11" fillId="2" borderId="16" xfId="12" applyFont="1" applyFill="1" applyBorder="1" applyAlignment="1"/>
    <xf numFmtId="0" fontId="11" fillId="2" borderId="22" xfId="12" applyFont="1" applyFill="1" applyBorder="1" applyAlignment="1"/>
    <xf numFmtId="0" fontId="9" fillId="0" borderId="41" xfId="12" applyFont="1" applyBorder="1" applyAlignment="1"/>
    <xf numFmtId="0" fontId="10" fillId="0" borderId="42" xfId="12" applyFont="1" applyBorder="1" applyAlignment="1"/>
    <xf numFmtId="0" fontId="10" fillId="0" borderId="43" xfId="12" applyFont="1" applyBorder="1" applyAlignment="1"/>
    <xf numFmtId="0" fontId="11" fillId="2" borderId="1" xfId="12" applyFont="1" applyFill="1" applyBorder="1" applyAlignment="1"/>
    <xf numFmtId="0" fontId="11" fillId="2" borderId="7" xfId="12" applyFont="1" applyFill="1" applyBorder="1" applyAlignment="1"/>
    <xf numFmtId="0" fontId="11" fillId="2" borderId="18" xfId="12" applyFont="1" applyFill="1" applyBorder="1" applyAlignment="1"/>
    <xf numFmtId="0" fontId="11" fillId="2" borderId="23" xfId="12" applyFont="1" applyFill="1" applyBorder="1" applyAlignment="1"/>
    <xf numFmtId="1" fontId="10" fillId="8" borderId="24" xfId="0" applyNumberFormat="1" applyFont="1" applyFill="1" applyBorder="1" applyAlignment="1">
      <alignment horizontal="center" vertical="center"/>
    </xf>
    <xf numFmtId="1" fontId="10" fillId="2" borderId="24" xfId="0" applyNumberFormat="1" applyFont="1" applyFill="1" applyBorder="1" applyAlignment="1">
      <alignment horizontal="center" vertical="center"/>
    </xf>
    <xf numFmtId="1" fontId="10" fillId="2" borderId="33" xfId="0" applyNumberFormat="1" applyFont="1" applyFill="1" applyBorder="1" applyAlignment="1">
      <alignment horizontal="center" vertical="center"/>
    </xf>
    <xf numFmtId="1" fontId="11" fillId="2" borderId="24" xfId="12" applyNumberFormat="1" applyFont="1" applyFill="1" applyBorder="1" applyAlignment="1">
      <alignment horizontal="center" vertical="center"/>
    </xf>
    <xf numFmtId="1" fontId="11" fillId="2" borderId="33" xfId="12" applyNumberFormat="1" applyFont="1" applyFill="1" applyBorder="1" applyAlignment="1">
      <alignment horizontal="center" vertical="center"/>
    </xf>
    <xf numFmtId="1" fontId="11" fillId="2" borderId="25" xfId="12" applyNumberFormat="1" applyFont="1" applyFill="1" applyBorder="1" applyAlignment="1">
      <alignment horizontal="center" vertical="center"/>
    </xf>
    <xf numFmtId="1" fontId="11" fillId="2" borderId="17" xfId="12" applyNumberFormat="1" applyFont="1" applyFill="1" applyBorder="1" applyAlignment="1">
      <alignment horizontal="center" vertical="center"/>
    </xf>
    <xf numFmtId="1" fontId="11" fillId="2" borderId="16" xfId="12" applyNumberFormat="1" applyFont="1" applyFill="1" applyBorder="1" applyAlignment="1">
      <alignment horizontal="center" vertical="center"/>
    </xf>
    <xf numFmtId="1" fontId="11" fillId="2" borderId="22" xfId="12" applyNumberFormat="1" applyFont="1" applyFill="1" applyBorder="1" applyAlignment="1">
      <alignment horizontal="center" vertical="center"/>
    </xf>
    <xf numFmtId="1" fontId="11" fillId="8" borderId="7" xfId="12" applyNumberFormat="1" applyFont="1" applyFill="1" applyBorder="1" applyAlignment="1">
      <alignment horizontal="center" vertical="center"/>
    </xf>
    <xf numFmtId="1" fontId="11" fillId="2" borderId="7" xfId="12" applyNumberFormat="1" applyFont="1" applyFill="1" applyBorder="1" applyAlignment="1">
      <alignment horizontal="center" vertical="center"/>
    </xf>
    <xf numFmtId="1" fontId="11" fillId="2" borderId="18" xfId="12" applyNumberFormat="1" applyFont="1" applyFill="1" applyBorder="1" applyAlignment="1">
      <alignment horizontal="center" vertical="center"/>
    </xf>
    <xf numFmtId="1" fontId="11" fillId="2" borderId="23" xfId="12" applyNumberFormat="1" applyFont="1" applyFill="1" applyBorder="1" applyAlignment="1">
      <alignment horizontal="center" vertical="center"/>
    </xf>
    <xf numFmtId="0" fontId="10" fillId="0" borderId="42" xfId="12" applyFont="1" applyBorder="1" applyAlignment="1">
      <alignment horizontal="left"/>
    </xf>
    <xf numFmtId="1" fontId="11" fillId="8" borderId="1" xfId="12" applyNumberFormat="1" applyFont="1" applyFill="1" applyBorder="1" applyAlignment="1">
      <alignment horizontal="center" vertical="center"/>
    </xf>
    <xf numFmtId="1" fontId="11" fillId="8" borderId="23" xfId="12" applyNumberFormat="1" applyFont="1" applyFill="1" applyBorder="1" applyAlignment="1">
      <alignment horizontal="center" vertical="center"/>
    </xf>
    <xf numFmtId="1" fontId="11" fillId="2" borderId="46" xfId="12" applyNumberFormat="1" applyFont="1" applyFill="1" applyBorder="1" applyAlignment="1">
      <alignment horizontal="center" vertical="center"/>
    </xf>
    <xf numFmtId="1" fontId="11" fillId="2" borderId="10" xfId="12" applyNumberFormat="1" applyFont="1" applyFill="1" applyBorder="1" applyAlignment="1">
      <alignment horizontal="center" vertical="center"/>
    </xf>
    <xf numFmtId="1" fontId="11" fillId="2" borderId="70" xfId="12" applyNumberFormat="1" applyFont="1" applyFill="1" applyBorder="1" applyAlignment="1">
      <alignment horizontal="center" vertical="center"/>
    </xf>
    <xf numFmtId="1" fontId="11" fillId="2" borderId="76" xfId="12" applyNumberFormat="1" applyFont="1" applyFill="1" applyBorder="1" applyAlignment="1">
      <alignment horizontal="center" vertical="center"/>
    </xf>
    <xf numFmtId="1" fontId="11" fillId="2" borderId="29" xfId="12" applyNumberFormat="1" applyFont="1" applyFill="1" applyBorder="1" applyAlignment="1">
      <alignment horizontal="center" vertical="center"/>
    </xf>
    <xf numFmtId="1" fontId="11" fillId="2" borderId="73" xfId="12" applyNumberFormat="1" applyFont="1" applyFill="1" applyBorder="1" applyAlignment="1">
      <alignment horizontal="center" vertical="center"/>
    </xf>
    <xf numFmtId="1" fontId="11" fillId="2" borderId="74" xfId="12" applyNumberFormat="1" applyFont="1" applyFill="1" applyBorder="1" applyAlignment="1">
      <alignment horizontal="center" vertical="center"/>
    </xf>
    <xf numFmtId="0" fontId="11" fillId="8" borderId="17" xfId="12" applyFont="1" applyFill="1" applyBorder="1" applyAlignment="1">
      <alignment horizontal="center" vertical="center"/>
    </xf>
    <xf numFmtId="49" fontId="10" fillId="0" borderId="6" xfId="0" applyNumberFormat="1" applyFont="1" applyBorder="1" applyAlignment="1">
      <alignment horizontal="left"/>
    </xf>
    <xf numFmtId="49" fontId="10" fillId="0" borderId="7" xfId="0" applyNumberFormat="1" applyFont="1" applyBorder="1" applyAlignment="1">
      <alignment horizontal="left"/>
    </xf>
    <xf numFmtId="49" fontId="10" fillId="0" borderId="18" xfId="0" applyNumberFormat="1" applyFont="1" applyBorder="1" applyAlignment="1">
      <alignment horizontal="left"/>
    </xf>
    <xf numFmtId="0" fontId="11" fillId="2" borderId="49" xfId="12" applyFont="1" applyFill="1" applyBorder="1" applyAlignment="1">
      <alignment horizontal="center" vertical="center"/>
    </xf>
    <xf numFmtId="0" fontId="11" fillId="8" borderId="23" xfId="12" applyFont="1" applyFill="1" applyBorder="1" applyAlignment="1">
      <alignment horizontal="center" vertical="center"/>
    </xf>
    <xf numFmtId="0" fontId="11" fillId="2" borderId="82" xfId="12" applyFont="1" applyFill="1" applyBorder="1" applyAlignment="1">
      <alignment horizontal="center" vertical="center"/>
    </xf>
    <xf numFmtId="0" fontId="9" fillId="0" borderId="38" xfId="12" applyFont="1" applyFill="1" applyBorder="1" applyAlignment="1"/>
    <xf numFmtId="0" fontId="9" fillId="0" borderId="39" xfId="12" applyFont="1" applyFill="1" applyBorder="1" applyAlignment="1"/>
    <xf numFmtId="0" fontId="10" fillId="0" borderId="57" xfId="0" applyFont="1" applyBorder="1" applyAlignment="1">
      <alignment horizontal="center" vertical="center"/>
    </xf>
    <xf numFmtId="0" fontId="11" fillId="2" borderId="39" xfId="12" applyFont="1" applyFill="1" applyBorder="1" applyAlignment="1">
      <alignment horizontal="center" vertical="center"/>
    </xf>
    <xf numFmtId="0" fontId="11" fillId="2" borderId="57" xfId="12" applyFont="1" applyFill="1" applyBorder="1" applyAlignment="1">
      <alignment horizontal="center" vertical="center"/>
    </xf>
    <xf numFmtId="0" fontId="11" fillId="2" borderId="40" xfId="12" applyFont="1" applyFill="1" applyBorder="1" applyAlignment="1">
      <alignment horizontal="center" vertical="center"/>
    </xf>
    <xf numFmtId="0" fontId="11" fillId="2" borderId="64" xfId="12" applyFont="1" applyFill="1" applyBorder="1" applyAlignment="1">
      <alignment horizontal="center" vertical="center"/>
    </xf>
    <xf numFmtId="0" fontId="11" fillId="4" borderId="39" xfId="12" applyFont="1" applyFill="1" applyBorder="1" applyAlignment="1">
      <alignment horizontal="center" vertical="center"/>
    </xf>
    <xf numFmtId="0" fontId="11" fillId="4" borderId="40" xfId="12" applyFont="1" applyFill="1" applyBorder="1" applyAlignment="1">
      <alignment horizontal="center" vertical="center"/>
    </xf>
    <xf numFmtId="0" fontId="10" fillId="4" borderId="57" xfId="0" applyFont="1" applyFill="1" applyBorder="1" applyAlignment="1">
      <alignment horizontal="center" vertical="center"/>
    </xf>
    <xf numFmtId="0" fontId="10" fillId="5" borderId="57" xfId="0" applyFont="1" applyFill="1" applyBorder="1" applyAlignment="1">
      <alignment horizontal="center" vertical="center"/>
    </xf>
    <xf numFmtId="0" fontId="10" fillId="5" borderId="64" xfId="0" applyFont="1" applyFill="1" applyBorder="1" applyAlignment="1">
      <alignment horizontal="center" vertical="center"/>
    </xf>
    <xf numFmtId="0" fontId="10" fillId="5" borderId="65" xfId="0" applyFont="1" applyFill="1" applyBorder="1" applyAlignment="1">
      <alignment horizontal="center" vertical="center"/>
    </xf>
    <xf numFmtId="0" fontId="10" fillId="5" borderId="75" xfId="0" applyFont="1" applyFill="1" applyBorder="1" applyAlignment="1">
      <alignment horizontal="center" vertical="center"/>
    </xf>
    <xf numFmtId="0" fontId="11" fillId="0" borderId="22" xfId="12" applyFont="1" applyBorder="1" applyAlignment="1">
      <alignment horizontal="center"/>
    </xf>
    <xf numFmtId="1" fontId="11" fillId="9" borderId="1" xfId="12" applyNumberFormat="1" applyFont="1" applyFill="1" applyBorder="1" applyAlignment="1">
      <alignment horizontal="center"/>
    </xf>
    <xf numFmtId="1" fontId="11" fillId="0" borderId="72" xfId="12" applyNumberFormat="1" applyFont="1" applyFill="1" applyBorder="1" applyAlignment="1">
      <alignment horizontal="center"/>
    </xf>
    <xf numFmtId="1" fontId="32" fillId="0" borderId="23" xfId="12" applyNumberFormat="1" applyFont="1" applyFill="1" applyBorder="1" applyAlignment="1">
      <alignment horizontal="center"/>
    </xf>
    <xf numFmtId="1" fontId="44" fillId="2" borderId="23" xfId="12" applyNumberFormat="1" applyFont="1" applyFill="1" applyBorder="1" applyAlignment="1">
      <alignment horizontal="center"/>
    </xf>
    <xf numFmtId="0" fontId="9" fillId="0" borderId="0" xfId="12" applyFont="1" applyBorder="1" applyAlignment="1"/>
    <xf numFmtId="0" fontId="10" fillId="0" borderId="7" xfId="12" applyFont="1" applyBorder="1" applyAlignment="1"/>
    <xf numFmtId="0" fontId="11" fillId="0" borderId="17" xfId="12" applyFont="1" applyFill="1" applyBorder="1" applyAlignment="1">
      <alignment horizontal="center" vertical="center" wrapText="1"/>
    </xf>
    <xf numFmtId="0" fontId="11" fillId="0" borderId="26" xfId="12" applyFont="1" applyFill="1" applyBorder="1" applyAlignment="1">
      <alignment horizontal="center"/>
    </xf>
    <xf numFmtId="0" fontId="45" fillId="0" borderId="0" xfId="0" applyFont="1"/>
    <xf numFmtId="0" fontId="22" fillId="0" borderId="45" xfId="12" applyFont="1" applyBorder="1" applyAlignment="1"/>
    <xf numFmtId="0" fontId="11" fillId="0" borderId="81" xfId="12" applyFont="1" applyBorder="1" applyAlignment="1"/>
    <xf numFmtId="0" fontId="22" fillId="0" borderId="6" xfId="12" applyFont="1" applyBorder="1"/>
    <xf numFmtId="0" fontId="11" fillId="0" borderId="7" xfId="12" applyFont="1" applyBorder="1"/>
    <xf numFmtId="0" fontId="11" fillId="0" borderId="27" xfId="12" applyFont="1" applyBorder="1"/>
    <xf numFmtId="0" fontId="22" fillId="0" borderId="71" xfId="12" applyFont="1" applyBorder="1" applyAlignment="1">
      <alignment horizontal="center" vertical="center"/>
    </xf>
    <xf numFmtId="0" fontId="22" fillId="0" borderId="41" xfId="12" applyFont="1" applyBorder="1"/>
    <xf numFmtId="0" fontId="11" fillId="0" borderId="42" xfId="12" applyFont="1" applyBorder="1"/>
    <xf numFmtId="0" fontId="22" fillId="0" borderId="99" xfId="12" applyFont="1" applyBorder="1"/>
    <xf numFmtId="0" fontId="22" fillId="0" borderId="40" xfId="12" applyFont="1" applyBorder="1" applyAlignment="1">
      <alignment horizontal="center"/>
    </xf>
    <xf numFmtId="0" fontId="22" fillId="0" borderId="47" xfId="12" applyFont="1" applyBorder="1" applyAlignment="1">
      <alignment horizontal="center"/>
    </xf>
    <xf numFmtId="0" fontId="22" fillId="0" borderId="31" xfId="12" applyFont="1" applyBorder="1" applyAlignment="1">
      <alignment horizontal="center"/>
    </xf>
    <xf numFmtId="0" fontId="22" fillId="0" borderId="30" xfId="12" applyFont="1" applyBorder="1" applyAlignment="1">
      <alignment horizontal="center"/>
    </xf>
    <xf numFmtId="0" fontId="22" fillId="0" borderId="32" xfId="12" applyFont="1" applyBorder="1" applyAlignment="1">
      <alignment horizontal="center"/>
    </xf>
    <xf numFmtId="0" fontId="11" fillId="0" borderId="3" xfId="12" applyFont="1" applyFill="1" applyBorder="1" applyAlignment="1">
      <alignment vertical="center" wrapText="1"/>
    </xf>
    <xf numFmtId="0" fontId="11" fillId="0" borderId="103" xfId="12" applyFont="1" applyBorder="1" applyAlignment="1"/>
    <xf numFmtId="0" fontId="11" fillId="0" borderId="14" xfId="12" applyFont="1" applyFill="1" applyBorder="1" applyAlignment="1">
      <alignment horizontal="left" vertical="top"/>
    </xf>
    <xf numFmtId="49" fontId="11" fillId="0" borderId="7" xfId="12" applyNumberFormat="1" applyFont="1" applyFill="1" applyBorder="1" applyAlignment="1">
      <alignment vertical="center" wrapText="1"/>
    </xf>
    <xf numFmtId="49" fontId="11" fillId="0" borderId="17" xfId="12" applyNumberFormat="1" applyFont="1" applyFill="1" applyBorder="1" applyAlignment="1">
      <alignment horizontal="center" vertical="center" wrapText="1"/>
    </xf>
    <xf numFmtId="0" fontId="22" fillId="0" borderId="58" xfId="12" applyFont="1" applyBorder="1"/>
    <xf numFmtId="0" fontId="11" fillId="0" borderId="59" xfId="12" applyFont="1" applyBorder="1"/>
    <xf numFmtId="0" fontId="11" fillId="0" borderId="48" xfId="12" applyFont="1" applyBorder="1"/>
    <xf numFmtId="0" fontId="11" fillId="0" borderId="1" xfId="12" applyNumberFormat="1" applyFont="1" applyFill="1" applyBorder="1" applyAlignment="1">
      <alignment horizontal="center" vertical="center" wrapText="1"/>
    </xf>
    <xf numFmtId="0" fontId="11" fillId="0" borderId="15" xfId="12" applyFont="1" applyBorder="1"/>
    <xf numFmtId="0" fontId="11" fillId="0" borderId="15" xfId="12" quotePrefix="1" applyFont="1" applyBorder="1" applyAlignment="1">
      <alignment horizontal="left"/>
    </xf>
    <xf numFmtId="0" fontId="11" fillId="0" borderId="84" xfId="12" applyFont="1" applyBorder="1"/>
    <xf numFmtId="0" fontId="11" fillId="0" borderId="6" xfId="12" applyFont="1" applyBorder="1"/>
    <xf numFmtId="0" fontId="11" fillId="0" borderId="0" xfId="0" applyFont="1" applyBorder="1"/>
    <xf numFmtId="0" fontId="11" fillId="0" borderId="0" xfId="12" applyFont="1" applyBorder="1"/>
    <xf numFmtId="0" fontId="11" fillId="0" borderId="87" xfId="12" applyFont="1" applyBorder="1"/>
    <xf numFmtId="0" fontId="11" fillId="0" borderId="43" xfId="12" applyFont="1" applyBorder="1"/>
    <xf numFmtId="0" fontId="11" fillId="0" borderId="14" xfId="12" applyFont="1" applyBorder="1"/>
    <xf numFmtId="0" fontId="11" fillId="0" borderId="6" xfId="12" applyFont="1" applyFill="1" applyBorder="1" applyAlignment="1"/>
    <xf numFmtId="0" fontId="11" fillId="0" borderId="7" xfId="12" applyFont="1" applyFill="1" applyBorder="1" applyAlignment="1"/>
    <xf numFmtId="0" fontId="11" fillId="0" borderId="14" xfId="12" applyFont="1" applyFill="1" applyBorder="1" applyAlignment="1"/>
    <xf numFmtId="0" fontId="22" fillId="0" borderId="35" xfId="12" applyFont="1" applyBorder="1" applyAlignment="1">
      <alignment horizontal="left"/>
    </xf>
    <xf numFmtId="0" fontId="22" fillId="0" borderId="40" xfId="9" applyFont="1" applyFill="1" applyBorder="1" applyAlignment="1">
      <alignment horizontal="center"/>
    </xf>
    <xf numFmtId="0" fontId="22" fillId="0" borderId="64" xfId="12" applyFont="1" applyBorder="1" applyAlignment="1">
      <alignment horizontal="center"/>
    </xf>
    <xf numFmtId="0" fontId="22" fillId="0" borderId="69" xfId="12" applyFont="1" applyBorder="1" applyAlignment="1">
      <alignment horizontal="center"/>
    </xf>
    <xf numFmtId="0" fontId="11" fillId="0" borderId="38" xfId="0" applyFont="1" applyBorder="1"/>
    <xf numFmtId="0" fontId="11" fillId="0" borderId="40" xfId="0" applyFont="1" applyBorder="1"/>
    <xf numFmtId="0" fontId="11" fillId="0" borderId="64" xfId="0" applyFont="1" applyBorder="1"/>
    <xf numFmtId="0" fontId="11" fillId="0" borderId="6" xfId="12" applyFont="1" applyBorder="1" applyAlignment="1"/>
    <xf numFmtId="0" fontId="11" fillId="0" borderId="47" xfId="0" applyFont="1" applyBorder="1"/>
    <xf numFmtId="0" fontId="11" fillId="0" borderId="5" xfId="0" applyFont="1" applyBorder="1"/>
    <xf numFmtId="0" fontId="11" fillId="0" borderId="28" xfId="12" applyFont="1" applyBorder="1" applyAlignment="1"/>
    <xf numFmtId="0" fontId="11" fillId="0" borderId="29" xfId="12" applyFont="1" applyFill="1" applyBorder="1" applyAlignment="1"/>
    <xf numFmtId="49" fontId="11" fillId="0" borderId="76" xfId="12" applyNumberFormat="1" applyFont="1" applyFill="1" applyBorder="1" applyAlignment="1">
      <alignment horizontal="center"/>
    </xf>
    <xf numFmtId="0" fontId="22" fillId="0" borderId="38" xfId="9" applyFont="1" applyFill="1" applyBorder="1" applyAlignment="1"/>
    <xf numFmtId="43" fontId="22" fillId="0" borderId="39" xfId="23" applyFont="1" applyFill="1" applyBorder="1" applyAlignment="1"/>
    <xf numFmtId="1" fontId="11" fillId="0" borderId="40" xfId="12" applyNumberFormat="1" applyFont="1" applyFill="1" applyBorder="1" applyAlignment="1">
      <alignment horizontal="center"/>
    </xf>
    <xf numFmtId="0" fontId="22" fillId="0" borderId="41" xfId="12" applyFont="1" applyBorder="1" applyAlignment="1">
      <alignment horizontal="left"/>
    </xf>
    <xf numFmtId="0" fontId="11" fillId="0" borderId="42" xfId="0" applyFont="1" applyBorder="1"/>
    <xf numFmtId="0" fontId="11" fillId="0" borderId="43" xfId="0" applyFont="1" applyBorder="1"/>
    <xf numFmtId="0" fontId="11" fillId="4" borderId="57" xfId="12" applyFont="1" applyFill="1" applyBorder="1" applyAlignment="1">
      <alignment horizontal="left"/>
    </xf>
    <xf numFmtId="1" fontId="11" fillId="4" borderId="57" xfId="12" applyNumberFormat="1" applyFont="1" applyFill="1" applyBorder="1" applyAlignment="1">
      <alignment horizontal="center" vertical="center"/>
    </xf>
    <xf numFmtId="1" fontId="11" fillId="4" borderId="64" xfId="12" applyNumberFormat="1" applyFont="1" applyFill="1" applyBorder="1" applyAlignment="1">
      <alignment horizontal="center" vertical="center"/>
    </xf>
    <xf numFmtId="0" fontId="11" fillId="4" borderId="30" xfId="12" applyFont="1" applyFill="1" applyBorder="1" applyAlignment="1">
      <alignment horizontal="left"/>
    </xf>
    <xf numFmtId="0" fontId="11" fillId="5" borderId="57" xfId="12" applyFont="1" applyFill="1" applyBorder="1" applyAlignment="1">
      <alignment horizontal="left"/>
    </xf>
    <xf numFmtId="0" fontId="22" fillId="0" borderId="51" xfId="12" applyFont="1" applyBorder="1" applyAlignment="1">
      <alignment vertical="center"/>
    </xf>
    <xf numFmtId="0" fontId="22" fillId="0" borderId="52" xfId="12" applyFont="1" applyBorder="1" applyAlignment="1">
      <alignment vertical="center"/>
    </xf>
    <xf numFmtId="0" fontId="22" fillId="5" borderId="65" xfId="12" applyFont="1" applyFill="1" applyBorder="1" applyAlignment="1">
      <alignment horizontal="left"/>
    </xf>
    <xf numFmtId="0" fontId="22" fillId="0" borderId="58" xfId="12" applyFont="1" applyBorder="1" applyAlignment="1">
      <alignment vertical="center"/>
    </xf>
    <xf numFmtId="0" fontId="22" fillId="0" borderId="63" xfId="12" applyFont="1" applyBorder="1" applyAlignment="1">
      <alignment vertical="center"/>
    </xf>
    <xf numFmtId="1" fontId="32" fillId="0" borderId="1" xfId="12" applyNumberFormat="1" applyFont="1" applyFill="1" applyBorder="1" applyAlignment="1">
      <alignment horizontal="center"/>
    </xf>
    <xf numFmtId="1" fontId="32" fillId="0" borderId="7" xfId="12" applyNumberFormat="1" applyFont="1" applyFill="1" applyBorder="1" applyAlignment="1">
      <alignment horizontal="center"/>
    </xf>
    <xf numFmtId="1" fontId="32" fillId="0" borderId="18" xfId="12" applyNumberFormat="1" applyFont="1" applyFill="1" applyBorder="1" applyAlignment="1">
      <alignment horizontal="center"/>
    </xf>
    <xf numFmtId="49" fontId="11" fillId="0" borderId="6" xfId="12" applyNumberFormat="1" applyFont="1" applyFill="1" applyBorder="1" applyAlignment="1">
      <alignment vertical="center" wrapText="1"/>
    </xf>
    <xf numFmtId="0" fontId="46" fillId="0" borderId="0" xfId="0" applyFont="1"/>
    <xf numFmtId="0" fontId="22" fillId="0" borderId="75" xfId="12" applyFont="1" applyBorder="1"/>
    <xf numFmtId="0" fontId="22" fillId="0" borderId="30" xfId="12" applyFont="1" applyBorder="1" applyAlignment="1">
      <alignment horizontal="center" vertical="center" wrapText="1"/>
    </xf>
    <xf numFmtId="0" fontId="22" fillId="0" borderId="4" xfId="12" applyFont="1" applyBorder="1"/>
    <xf numFmtId="0" fontId="11" fillId="0" borderId="5" xfId="12" applyFont="1" applyBorder="1"/>
    <xf numFmtId="49" fontId="11" fillId="0" borderId="1" xfId="0" applyNumberFormat="1" applyFont="1" applyBorder="1"/>
    <xf numFmtId="49" fontId="11" fillId="0" borderId="23" xfId="0" applyNumberFormat="1" applyFont="1" applyBorder="1"/>
    <xf numFmtId="0" fontId="22" fillId="0" borderId="22" xfId="12" applyFont="1" applyBorder="1" applyAlignment="1">
      <alignment horizontal="left" wrapText="1"/>
    </xf>
    <xf numFmtId="4" fontId="22" fillId="0" borderId="88" xfId="9" applyNumberFormat="1" applyFont="1" applyFill="1" applyBorder="1" applyAlignment="1"/>
    <xf numFmtId="0" fontId="22" fillId="0" borderId="0" xfId="9" applyFont="1" applyFill="1" applyBorder="1" applyAlignment="1"/>
    <xf numFmtId="0" fontId="11" fillId="0" borderId="76" xfId="12" applyFont="1" applyFill="1" applyBorder="1" applyAlignment="1">
      <alignment horizontal="center"/>
    </xf>
    <xf numFmtId="0" fontId="11" fillId="0" borderId="57" xfId="12" applyFont="1" applyBorder="1" applyAlignment="1">
      <alignment horizontal="center"/>
    </xf>
    <xf numFmtId="164" fontId="11" fillId="0" borderId="58" xfId="6" applyFont="1" applyBorder="1" applyAlignment="1"/>
    <xf numFmtId="164" fontId="11" fillId="0" borderId="59" xfId="6" applyFont="1" applyBorder="1" applyAlignment="1"/>
    <xf numFmtId="0" fontId="11" fillId="0" borderId="0" xfId="12" applyFont="1" applyBorder="1" applyAlignment="1"/>
    <xf numFmtId="0" fontId="11" fillId="0" borderId="0" xfId="12" applyFont="1" applyAlignment="1"/>
    <xf numFmtId="0" fontId="26" fillId="0" borderId="0" xfId="0" applyFont="1"/>
    <xf numFmtId="49" fontId="10" fillId="0" borderId="4" xfId="0" applyNumberFormat="1" applyFont="1" applyBorder="1"/>
    <xf numFmtId="0" fontId="47" fillId="0" borderId="23" xfId="12" applyFont="1" applyFill="1" applyBorder="1" applyAlignment="1">
      <alignment horizontal="center"/>
    </xf>
    <xf numFmtId="0" fontId="47" fillId="0" borderId="1" xfId="12" applyFont="1" applyFill="1" applyBorder="1" applyAlignment="1">
      <alignment horizontal="center"/>
    </xf>
    <xf numFmtId="0" fontId="47" fillId="0" borderId="18" xfId="12" applyFont="1" applyFill="1" applyBorder="1" applyAlignment="1">
      <alignment horizontal="center"/>
    </xf>
    <xf numFmtId="0" fontId="47" fillId="0" borderId="7" xfId="12" applyFont="1" applyFill="1" applyBorder="1" applyAlignment="1">
      <alignment horizontal="center"/>
    </xf>
    <xf numFmtId="0" fontId="47" fillId="0" borderId="22" xfId="12" applyFont="1" applyFill="1" applyBorder="1" applyAlignment="1">
      <alignment horizontal="center"/>
    </xf>
    <xf numFmtId="0" fontId="47" fillId="0" borderId="17" xfId="12" applyFont="1" applyFill="1" applyBorder="1" applyAlignment="1">
      <alignment horizontal="center"/>
    </xf>
    <xf numFmtId="0" fontId="47" fillId="0" borderId="0" xfId="0" applyFont="1" applyFill="1" applyAlignment="1">
      <alignment horizontal="center"/>
    </xf>
    <xf numFmtId="0" fontId="47" fillId="0" borderId="1" xfId="0" applyFont="1" applyFill="1" applyBorder="1" applyAlignment="1">
      <alignment horizontal="center"/>
    </xf>
    <xf numFmtId="0" fontId="47" fillId="0" borderId="46" xfId="12" applyFont="1" applyFill="1" applyBorder="1" applyAlignment="1">
      <alignment horizontal="center"/>
    </xf>
    <xf numFmtId="0" fontId="47" fillId="0" borderId="25" xfId="12" applyFont="1" applyFill="1" applyBorder="1"/>
    <xf numFmtId="0" fontId="47" fillId="0" borderId="24" xfId="12" applyFont="1" applyFill="1" applyBorder="1"/>
    <xf numFmtId="0" fontId="47" fillId="0" borderId="33" xfId="12" applyFont="1" applyFill="1" applyBorder="1"/>
    <xf numFmtId="0" fontId="47" fillId="0" borderId="3" xfId="12" applyFont="1" applyFill="1" applyBorder="1"/>
    <xf numFmtId="0" fontId="8" fillId="0" borderId="4" xfId="0" applyFont="1" applyBorder="1"/>
    <xf numFmtId="0" fontId="0" fillId="0" borderId="1" xfId="0" applyBorder="1"/>
    <xf numFmtId="0" fontId="0" fillId="0" borderId="24" xfId="0" applyBorder="1"/>
    <xf numFmtId="0" fontId="10" fillId="4" borderId="55" xfId="12" applyFont="1" applyFill="1" applyBorder="1" applyAlignment="1">
      <alignment horizontal="center" vertical="center"/>
    </xf>
    <xf numFmtId="166" fontId="11" fillId="0" borderId="49" xfId="12" applyNumberFormat="1" applyFont="1" applyFill="1" applyBorder="1" applyAlignment="1">
      <alignment horizontal="center"/>
    </xf>
    <xf numFmtId="0" fontId="11" fillId="6" borderId="16" xfId="12" applyFont="1" applyFill="1" applyBorder="1" applyAlignment="1">
      <alignment horizontal="center"/>
    </xf>
    <xf numFmtId="0" fontId="11" fillId="6" borderId="15" xfId="12" applyFont="1" applyFill="1" applyBorder="1" applyAlignment="1">
      <alignment horizontal="center"/>
    </xf>
    <xf numFmtId="0" fontId="9" fillId="6" borderId="17" xfId="12" applyFont="1" applyFill="1" applyBorder="1" applyAlignment="1">
      <alignment horizontal="center"/>
    </xf>
    <xf numFmtId="0" fontId="9" fillId="6" borderId="24" xfId="12" applyFont="1" applyFill="1" applyBorder="1" applyAlignment="1">
      <alignment horizontal="center"/>
    </xf>
    <xf numFmtId="0" fontId="8" fillId="0" borderId="75" xfId="0" applyFont="1" applyBorder="1"/>
    <xf numFmtId="0" fontId="10" fillId="0" borderId="5" xfId="12" applyFont="1" applyFill="1" applyBorder="1" applyAlignment="1">
      <alignment vertical="top" wrapText="1"/>
    </xf>
    <xf numFmtId="0" fontId="10" fillId="0" borderId="0" xfId="12" applyFont="1" applyFill="1" applyBorder="1" applyAlignment="1">
      <alignment vertical="top" wrapText="1"/>
    </xf>
    <xf numFmtId="0" fontId="10" fillId="0" borderId="4" xfId="12" applyFont="1" applyFill="1" applyBorder="1" applyAlignment="1">
      <alignment vertical="top" wrapText="1"/>
    </xf>
    <xf numFmtId="43" fontId="9" fillId="0" borderId="40" xfId="23" applyFont="1" applyFill="1" applyBorder="1" applyAlignment="1"/>
    <xf numFmtId="0" fontId="3" fillId="0" borderId="39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wrapText="1"/>
    </xf>
    <xf numFmtId="0" fontId="3" fillId="0" borderId="40" xfId="0" applyFont="1" applyFill="1" applyBorder="1" applyAlignment="1">
      <alignment horizontal="center" vertical="center"/>
    </xf>
    <xf numFmtId="43" fontId="3" fillId="0" borderId="57" xfId="23" applyFont="1" applyFill="1" applyBorder="1" applyAlignment="1">
      <alignment horizontal="center" vertical="center" wrapText="1"/>
    </xf>
    <xf numFmtId="9" fontId="11" fillId="0" borderId="77" xfId="12" applyNumberFormat="1" applyFont="1" applyBorder="1" applyAlignment="1">
      <alignment horizontal="center"/>
    </xf>
    <xf numFmtId="0" fontId="11" fillId="0" borderId="85" xfId="12" applyFont="1" applyBorder="1" applyAlignment="1"/>
    <xf numFmtId="0" fontId="11" fillId="0" borderId="86" xfId="12" applyFont="1" applyBorder="1" applyAlignment="1"/>
    <xf numFmtId="0" fontId="11" fillId="0" borderId="34" xfId="12" applyFont="1" applyBorder="1"/>
    <xf numFmtId="0" fontId="11" fillId="0" borderId="12" xfId="12" applyFont="1" applyBorder="1"/>
    <xf numFmtId="0" fontId="11" fillId="4" borderId="57" xfId="12" applyFont="1" applyFill="1" applyBorder="1" applyAlignment="1">
      <alignment horizontal="center"/>
    </xf>
    <xf numFmtId="0" fontId="11" fillId="4" borderId="30" xfId="12" applyFont="1" applyFill="1" applyBorder="1" applyAlignment="1">
      <alignment horizontal="center"/>
    </xf>
    <xf numFmtId="0" fontId="11" fillId="5" borderId="57" xfId="12" applyFont="1" applyFill="1" applyBorder="1" applyAlignment="1">
      <alignment horizontal="center"/>
    </xf>
    <xf numFmtId="0" fontId="22" fillId="5" borderId="65" xfId="12" applyFont="1" applyFill="1" applyBorder="1" applyAlignment="1">
      <alignment horizontal="center"/>
    </xf>
    <xf numFmtId="0" fontId="11" fillId="0" borderId="34" xfId="0" applyFont="1" applyBorder="1"/>
    <xf numFmtId="0" fontId="11" fillId="0" borderId="44" xfId="0" applyFont="1" applyBorder="1"/>
    <xf numFmtId="49" fontId="11" fillId="0" borderId="28" xfId="0" applyNumberFormat="1" applyFont="1" applyBorder="1"/>
    <xf numFmtId="49" fontId="11" fillId="0" borderId="29" xfId="0" applyNumberFormat="1" applyFont="1" applyBorder="1"/>
    <xf numFmtId="49" fontId="11" fillId="0" borderId="94" xfId="0" applyNumberFormat="1" applyFont="1" applyBorder="1"/>
    <xf numFmtId="0" fontId="22" fillId="0" borderId="59" xfId="12" applyFont="1" applyBorder="1"/>
    <xf numFmtId="0" fontId="22" fillId="0" borderId="42" xfId="12" applyFont="1" applyBorder="1"/>
    <xf numFmtId="0" fontId="10" fillId="0" borderId="49" xfId="12" applyFont="1" applyFill="1" applyBorder="1" applyAlignment="1">
      <alignment horizontal="center" vertical="center"/>
    </xf>
    <xf numFmtId="43" fontId="11" fillId="0" borderId="7" xfId="23" applyFont="1" applyFill="1" applyBorder="1" applyAlignment="1">
      <alignment horizontal="center" vertical="center"/>
    </xf>
    <xf numFmtId="2" fontId="11" fillId="0" borderId="1" xfId="12" applyNumberFormat="1" applyFont="1" applyFill="1" applyBorder="1" applyAlignment="1">
      <alignment horizontal="center" vertical="center"/>
    </xf>
    <xf numFmtId="2" fontId="10" fillId="0" borderId="1" xfId="12" applyNumberFormat="1" applyFont="1" applyFill="1" applyBorder="1" applyAlignment="1">
      <alignment horizontal="center"/>
    </xf>
    <xf numFmtId="166" fontId="10" fillId="0" borderId="7" xfId="12" applyNumberFormat="1" applyFont="1" applyFill="1" applyBorder="1" applyAlignment="1">
      <alignment horizontal="center"/>
    </xf>
    <xf numFmtId="166" fontId="11" fillId="6" borderId="49" xfId="12" applyNumberFormat="1" applyFont="1" applyFill="1" applyBorder="1" applyAlignment="1">
      <alignment horizontal="center"/>
    </xf>
    <xf numFmtId="166" fontId="11" fillId="6" borderId="18" xfId="12" applyNumberFormat="1" applyFont="1" applyFill="1" applyBorder="1" applyAlignment="1">
      <alignment horizontal="center"/>
    </xf>
    <xf numFmtId="166" fontId="11" fillId="6" borderId="46" xfId="12" applyNumberFormat="1" applyFont="1" applyFill="1" applyBorder="1" applyAlignment="1">
      <alignment horizontal="center"/>
    </xf>
    <xf numFmtId="166" fontId="11" fillId="2" borderId="46" xfId="12" applyNumberFormat="1" applyFont="1" applyFill="1" applyBorder="1" applyAlignment="1">
      <alignment horizontal="center"/>
    </xf>
    <xf numFmtId="166" fontId="11" fillId="6" borderId="72" xfId="12" applyNumberFormat="1" applyFont="1" applyFill="1" applyBorder="1" applyAlignment="1">
      <alignment horizontal="center"/>
    </xf>
    <xf numFmtId="1" fontId="11" fillId="0" borderId="74" xfId="12" applyNumberFormat="1" applyFont="1" applyFill="1" applyBorder="1" applyAlignment="1">
      <alignment horizontal="center"/>
    </xf>
    <xf numFmtId="0" fontId="10" fillId="0" borderId="35" xfId="0" applyFont="1" applyBorder="1" applyAlignment="1">
      <alignment horizontal="left" vertical="center"/>
    </xf>
    <xf numFmtId="0" fontId="10" fillId="0" borderId="34" xfId="0" applyFont="1" applyBorder="1" applyAlignment="1">
      <alignment horizontal="left" vertical="center"/>
    </xf>
    <xf numFmtId="0" fontId="10" fillId="0" borderId="44" xfId="0" applyFont="1" applyBorder="1" applyAlignment="1">
      <alignment horizontal="left" vertical="center"/>
    </xf>
    <xf numFmtId="0" fontId="10" fillId="0" borderId="58" xfId="0" applyFont="1" applyBorder="1" applyAlignment="1">
      <alignment horizontal="left"/>
    </xf>
    <xf numFmtId="0" fontId="10" fillId="0" borderId="59" xfId="0" applyFont="1" applyBorder="1" applyAlignment="1">
      <alignment horizontal="left"/>
    </xf>
    <xf numFmtId="0" fontId="10" fillId="0" borderId="48" xfId="0" applyFont="1" applyBorder="1" applyAlignment="1">
      <alignment horizontal="left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 vertical="center"/>
    </xf>
    <xf numFmtId="0" fontId="10" fillId="0" borderId="59" xfId="12" applyFont="1" applyBorder="1" applyAlignment="1">
      <alignment horizontal="left"/>
    </xf>
    <xf numFmtId="49" fontId="10" fillId="0" borderId="18" xfId="12" applyNumberFormat="1" applyFont="1" applyFill="1" applyBorder="1" applyAlignment="1">
      <alignment horizontal="left"/>
    </xf>
    <xf numFmtId="0" fontId="10" fillId="0" borderId="14" xfId="12" applyFont="1" applyFill="1" applyBorder="1" applyAlignment="1">
      <alignment horizontal="left" vertical="top"/>
    </xf>
    <xf numFmtId="0" fontId="10" fillId="0" borderId="15" xfId="12" applyFont="1" applyFill="1" applyBorder="1" applyAlignment="1">
      <alignment horizontal="left" vertical="top"/>
    </xf>
    <xf numFmtId="0" fontId="10" fillId="0" borderId="16" xfId="12" applyFont="1" applyFill="1" applyBorder="1" applyAlignment="1">
      <alignment horizontal="left" vertical="top"/>
    </xf>
    <xf numFmtId="0" fontId="10" fillId="0" borderId="49" xfId="12" applyFont="1" applyFill="1" applyBorder="1" applyAlignment="1">
      <alignment horizontal="left"/>
    </xf>
    <xf numFmtId="0" fontId="10" fillId="0" borderId="0" xfId="12" applyFont="1" applyBorder="1" applyAlignment="1">
      <alignment horizontal="left"/>
    </xf>
    <xf numFmtId="0" fontId="10" fillId="0" borderId="6" xfId="12" applyFont="1" applyFill="1" applyBorder="1" applyAlignment="1">
      <alignment horizontal="left" vertical="center"/>
    </xf>
    <xf numFmtId="0" fontId="10" fillId="0" borderId="18" xfId="12" applyFont="1" applyFill="1" applyBorder="1" applyAlignment="1">
      <alignment horizontal="left" vertical="center"/>
    </xf>
    <xf numFmtId="0" fontId="10" fillId="0" borderId="49" xfId="12" applyFont="1" applyFill="1" applyBorder="1" applyAlignment="1">
      <alignment horizontal="left" vertical="center"/>
    </xf>
    <xf numFmtId="0" fontId="10" fillId="0" borderId="48" xfId="12" applyFont="1" applyBorder="1" applyAlignment="1"/>
    <xf numFmtId="49" fontId="10" fillId="0" borderId="49" xfId="0" applyNumberFormat="1" applyFont="1" applyBorder="1" applyAlignment="1">
      <alignment horizontal="left"/>
    </xf>
    <xf numFmtId="0" fontId="8" fillId="0" borderId="46" xfId="0" applyFont="1" applyBorder="1"/>
    <xf numFmtId="0" fontId="10" fillId="2" borderId="105" xfId="0" applyFont="1" applyFill="1" applyBorder="1"/>
    <xf numFmtId="0" fontId="9" fillId="2" borderId="17" xfId="12" applyFont="1" applyFill="1" applyBorder="1" applyAlignment="1">
      <alignment horizontal="center"/>
    </xf>
    <xf numFmtId="1" fontId="10" fillId="2" borderId="17" xfId="0" applyNumberFormat="1" applyFont="1" applyFill="1" applyBorder="1" applyAlignment="1">
      <alignment horizontal="center" vertical="center"/>
    </xf>
    <xf numFmtId="1" fontId="10" fillId="2" borderId="16" xfId="0" applyNumberFormat="1" applyFont="1" applyFill="1" applyBorder="1" applyAlignment="1">
      <alignment horizontal="center" vertical="center"/>
    </xf>
    <xf numFmtId="1" fontId="10" fillId="0" borderId="17" xfId="0" applyNumberFormat="1" applyFont="1" applyFill="1" applyBorder="1" applyAlignment="1">
      <alignment horizontal="center" vertical="center"/>
    </xf>
    <xf numFmtId="1" fontId="11" fillId="0" borderId="49" xfId="12" applyNumberFormat="1" applyFont="1" applyFill="1" applyBorder="1" applyAlignment="1">
      <alignment horizontal="center"/>
    </xf>
    <xf numFmtId="0" fontId="11" fillId="3" borderId="52" xfId="12" applyFont="1" applyFill="1" applyBorder="1" applyAlignment="1">
      <alignment horizontal="center"/>
    </xf>
    <xf numFmtId="49" fontId="10" fillId="0" borderId="1" xfId="0" applyNumberFormat="1" applyFont="1" applyBorder="1" applyAlignment="1">
      <alignment horizontal="left"/>
    </xf>
    <xf numFmtId="49" fontId="10" fillId="0" borderId="1" xfId="12" applyNumberFormat="1" applyFont="1" applyFill="1" applyBorder="1" applyAlignment="1">
      <alignment horizontal="left"/>
    </xf>
    <xf numFmtId="49" fontId="10" fillId="0" borderId="49" xfId="12" applyNumberFormat="1" applyFont="1" applyFill="1" applyBorder="1" applyAlignment="1">
      <alignment horizontal="left"/>
    </xf>
    <xf numFmtId="0" fontId="10" fillId="3" borderId="17" xfId="12" applyFont="1" applyFill="1" applyBorder="1" applyAlignment="1">
      <alignment horizontal="center"/>
    </xf>
    <xf numFmtId="0" fontId="10" fillId="0" borderId="1" xfId="12" applyFont="1" applyBorder="1" applyAlignment="1">
      <alignment horizontal="left"/>
    </xf>
    <xf numFmtId="49" fontId="10" fillId="0" borderId="7" xfId="12" applyNumberFormat="1" applyFont="1" applyFill="1" applyBorder="1" applyAlignment="1">
      <alignment horizontal="left" vertical="center" wrapText="1"/>
    </xf>
    <xf numFmtId="49" fontId="10" fillId="0" borderId="18" xfId="12" applyNumberFormat="1" applyFont="1" applyFill="1" applyBorder="1" applyAlignment="1">
      <alignment horizontal="left" vertical="center" wrapText="1"/>
    </xf>
    <xf numFmtId="0" fontId="9" fillId="0" borderId="42" xfId="12" applyFont="1" applyBorder="1" applyAlignment="1">
      <alignment horizontal="left"/>
    </xf>
    <xf numFmtId="0" fontId="11" fillId="0" borderId="1" xfId="12" applyFont="1" applyFill="1" applyBorder="1" applyAlignment="1">
      <alignment horizontal="center"/>
    </xf>
    <xf numFmtId="0" fontId="11" fillId="0" borderId="7" xfId="12" applyFont="1" applyFill="1" applyBorder="1" applyAlignment="1">
      <alignment horizontal="center"/>
    </xf>
    <xf numFmtId="0" fontId="11" fillId="0" borderId="18" xfId="12" applyFont="1" applyFill="1" applyBorder="1" applyAlignment="1">
      <alignment horizontal="center"/>
    </xf>
    <xf numFmtId="0" fontId="11" fillId="0" borderId="1" xfId="12" applyFont="1" applyFill="1" applyBorder="1" applyAlignment="1">
      <alignment horizontal="center"/>
    </xf>
    <xf numFmtId="0" fontId="0" fillId="3" borderId="1" xfId="0" applyFill="1" applyBorder="1"/>
    <xf numFmtId="0" fontId="27" fillId="2" borderId="1" xfId="0" applyFont="1" applyFill="1" applyBorder="1" applyAlignment="1">
      <alignment horizontal="center"/>
    </xf>
    <xf numFmtId="0" fontId="9" fillId="0" borderId="0" xfId="12" applyFont="1" applyBorder="1"/>
    <xf numFmtId="0" fontId="23" fillId="0" borderId="1" xfId="0" applyFont="1" applyFill="1" applyBorder="1" applyAlignment="1">
      <alignment horizontal="center"/>
    </xf>
    <xf numFmtId="166" fontId="11" fillId="0" borderId="1" xfId="0" applyNumberFormat="1" applyFont="1" applyFill="1" applyBorder="1" applyAlignment="1">
      <alignment horizontal="center"/>
    </xf>
    <xf numFmtId="0" fontId="11" fillId="0" borderId="1" xfId="0" applyFont="1" applyFill="1" applyBorder="1"/>
    <xf numFmtId="0" fontId="10" fillId="0" borderId="95" xfId="12" applyFont="1" applyFill="1" applyBorder="1" applyAlignment="1">
      <alignment horizontal="center" vertical="top"/>
    </xf>
    <xf numFmtId="0" fontId="10" fillId="0" borderId="49" xfId="0" applyFont="1" applyFill="1" applyBorder="1" applyAlignment="1">
      <alignment horizontal="center"/>
    </xf>
    <xf numFmtId="0" fontId="10" fillId="0" borderId="49" xfId="0" applyFont="1" applyBorder="1"/>
    <xf numFmtId="49" fontId="10" fillId="0" borderId="7" xfId="0" applyNumberFormat="1" applyFont="1" applyBorder="1"/>
    <xf numFmtId="49" fontId="15" fillId="0" borderId="0" xfId="0" applyNumberFormat="1" applyFont="1"/>
    <xf numFmtId="0" fontId="11" fillId="0" borderId="76" xfId="0" applyFont="1" applyBorder="1"/>
    <xf numFmtId="0" fontId="11" fillId="0" borderId="76" xfId="0" applyFont="1" applyBorder="1" applyAlignment="1">
      <alignment horizontal="center"/>
    </xf>
    <xf numFmtId="0" fontId="11" fillId="3" borderId="74" xfId="0" applyFont="1" applyFill="1" applyBorder="1"/>
    <xf numFmtId="0" fontId="11" fillId="3" borderId="46" xfId="12" applyFont="1" applyFill="1" applyBorder="1"/>
    <xf numFmtId="0" fontId="11" fillId="3" borderId="17" xfId="12" applyFont="1" applyFill="1" applyBorder="1" applyAlignment="1">
      <alignment horizontal="center" vertical="center"/>
    </xf>
    <xf numFmtId="165" fontId="11" fillId="3" borderId="1" xfId="23" applyNumberFormat="1" applyFont="1" applyFill="1" applyBorder="1" applyAlignment="1">
      <alignment horizontal="center" vertical="center"/>
    </xf>
    <xf numFmtId="0" fontId="10" fillId="6" borderId="18" xfId="0" applyFont="1" applyFill="1" applyBorder="1" applyAlignment="1">
      <alignment horizontal="center"/>
    </xf>
    <xf numFmtId="0" fontId="10" fillId="0" borderId="91" xfId="0" applyFont="1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1" fontId="30" fillId="0" borderId="46" xfId="12" applyNumberFormat="1" applyFont="1" applyFill="1" applyBorder="1" applyAlignment="1">
      <alignment horizontal="center" vertical="center"/>
    </xf>
    <xf numFmtId="1" fontId="11" fillId="6" borderId="91" xfId="0" applyNumberFormat="1" applyFont="1" applyFill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1" fillId="2" borderId="1" xfId="0" applyFont="1" applyFill="1" applyBorder="1"/>
    <xf numFmtId="0" fontId="11" fillId="2" borderId="7" xfId="0" applyFont="1" applyFill="1" applyBorder="1"/>
    <xf numFmtId="0" fontId="11" fillId="0" borderId="7" xfId="0" applyFont="1" applyFill="1" applyBorder="1"/>
    <xf numFmtId="0" fontId="11" fillId="0" borderId="95" xfId="12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10" fillId="0" borderId="0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4" fillId="0" borderId="0" xfId="0" applyFont="1" applyAlignment="1">
      <alignment horizontal="left" vertical="center"/>
    </xf>
    <xf numFmtId="0" fontId="10" fillId="0" borderId="6" xfId="12" applyFont="1" applyFill="1" applyBorder="1" applyAlignment="1">
      <alignment wrapText="1"/>
    </xf>
    <xf numFmtId="0" fontId="10" fillId="0" borderId="59" xfId="12" applyFont="1" applyBorder="1" applyAlignment="1">
      <alignment horizontal="left"/>
    </xf>
    <xf numFmtId="0" fontId="10" fillId="0" borderId="48" xfId="12" applyFont="1" applyBorder="1" applyAlignment="1">
      <alignment horizontal="left"/>
    </xf>
    <xf numFmtId="0" fontId="11" fillId="0" borderId="1" xfId="12" applyFont="1" applyFill="1" applyBorder="1" applyAlignment="1">
      <alignment horizontal="center"/>
    </xf>
    <xf numFmtId="0" fontId="10" fillId="0" borderId="0" xfId="12" applyFont="1" applyBorder="1" applyAlignment="1">
      <alignment horizontal="left"/>
    </xf>
    <xf numFmtId="0" fontId="10" fillId="0" borderId="5" xfId="12" applyFont="1" applyBorder="1" applyAlignment="1">
      <alignment horizontal="left"/>
    </xf>
    <xf numFmtId="0" fontId="10" fillId="0" borderId="7" xfId="12" applyFont="1" applyFill="1" applyBorder="1" applyAlignment="1"/>
    <xf numFmtId="0" fontId="11" fillId="0" borderId="6" xfId="12" applyFont="1" applyFill="1" applyBorder="1" applyAlignment="1"/>
    <xf numFmtId="0" fontId="11" fillId="0" borderId="18" xfId="12" applyFont="1" applyFill="1" applyBorder="1" applyAlignment="1"/>
    <xf numFmtId="0" fontId="10" fillId="0" borderId="54" xfId="12" applyFont="1" applyBorder="1" applyAlignment="1">
      <alignment horizontal="left"/>
    </xf>
    <xf numFmtId="0" fontId="10" fillId="0" borderId="69" xfId="12" applyFont="1" applyBorder="1" applyAlignment="1">
      <alignment horizontal="left"/>
    </xf>
    <xf numFmtId="0" fontId="10" fillId="0" borderId="14" xfId="12" applyFont="1" applyFill="1" applyBorder="1" applyAlignment="1">
      <alignment horizontal="center" vertical="top"/>
    </xf>
    <xf numFmtId="0" fontId="11" fillId="0" borderId="7" xfId="12" applyFont="1" applyFill="1" applyBorder="1" applyAlignment="1"/>
    <xf numFmtId="9" fontId="10" fillId="0" borderId="66" xfId="24" applyFont="1" applyBorder="1" applyAlignment="1">
      <alignment horizontal="center" vertical="center"/>
    </xf>
    <xf numFmtId="9" fontId="10" fillId="0" borderId="75" xfId="24" applyFont="1" applyBorder="1" applyAlignment="1">
      <alignment horizontal="center" vertical="center"/>
    </xf>
    <xf numFmtId="0" fontId="10" fillId="0" borderId="35" xfId="0" applyFont="1" applyBorder="1" applyAlignment="1">
      <alignment horizontal="left" vertical="center"/>
    </xf>
    <xf numFmtId="0" fontId="10" fillId="0" borderId="34" xfId="0" applyFont="1" applyBorder="1" applyAlignment="1">
      <alignment horizontal="left" vertical="center"/>
    </xf>
    <xf numFmtId="0" fontId="10" fillId="0" borderId="44" xfId="0" applyFont="1" applyBorder="1" applyAlignment="1">
      <alignment horizontal="left" vertical="center"/>
    </xf>
    <xf numFmtId="0" fontId="10" fillId="0" borderId="58" xfId="0" applyFont="1" applyBorder="1" applyAlignment="1">
      <alignment horizontal="left"/>
    </xf>
    <xf numFmtId="0" fontId="10" fillId="0" borderId="59" xfId="0" applyFont="1" applyBorder="1" applyAlignment="1">
      <alignment horizontal="left"/>
    </xf>
    <xf numFmtId="0" fontId="10" fillId="0" borderId="48" xfId="0" applyFont="1" applyBorder="1" applyAlignment="1">
      <alignment horizontal="left"/>
    </xf>
    <xf numFmtId="49" fontId="10" fillId="0" borderId="7" xfId="12" applyNumberFormat="1" applyFont="1" applyBorder="1" applyAlignment="1">
      <alignment horizontal="left" vertical="center" wrapText="1"/>
    </xf>
    <xf numFmtId="0" fontId="10" fillId="0" borderId="6" xfId="12" applyFont="1" applyBorder="1" applyAlignment="1"/>
    <xf numFmtId="0" fontId="9" fillId="0" borderId="35" xfId="12" applyFont="1" applyBorder="1" applyAlignment="1">
      <alignment horizontal="left"/>
    </xf>
    <xf numFmtId="0" fontId="9" fillId="0" borderId="34" xfId="12" applyFont="1" applyBorder="1" applyAlignment="1">
      <alignment horizontal="left"/>
    </xf>
    <xf numFmtId="0" fontId="9" fillId="0" borderId="44" xfId="12" applyFont="1" applyBorder="1" applyAlignment="1">
      <alignment horizontal="left"/>
    </xf>
    <xf numFmtId="0" fontId="10" fillId="0" borderId="6" xfId="12" applyFont="1" applyBorder="1" applyAlignment="1">
      <alignment horizontal="left"/>
    </xf>
    <xf numFmtId="0" fontId="10" fillId="0" borderId="7" xfId="12" applyFont="1" applyBorder="1" applyAlignment="1">
      <alignment horizontal="left"/>
    </xf>
    <xf numFmtId="0" fontId="9" fillId="0" borderId="0" xfId="12" applyFont="1" applyBorder="1" applyAlignment="1">
      <alignment horizontal="center"/>
    </xf>
    <xf numFmtId="0" fontId="9" fillId="0" borderId="59" xfId="15" applyFont="1" applyBorder="1" applyAlignment="1">
      <alignment horizontal="left"/>
    </xf>
    <xf numFmtId="0" fontId="9" fillId="0" borderId="48" xfId="15" applyFont="1" applyBorder="1" applyAlignment="1">
      <alignment horizontal="left"/>
    </xf>
    <xf numFmtId="0" fontId="10" fillId="0" borderId="18" xfId="12" applyFont="1" applyBorder="1" applyAlignment="1">
      <alignment horizontal="left"/>
    </xf>
    <xf numFmtId="0" fontId="10" fillId="0" borderId="6" xfId="12" applyFont="1" applyFill="1" applyBorder="1" applyAlignment="1">
      <alignment horizontal="center"/>
    </xf>
    <xf numFmtId="0" fontId="10" fillId="0" borderId="7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10" fillId="0" borderId="22" xfId="12" applyFont="1" applyBorder="1" applyAlignment="1">
      <alignment horizontal="center" vertical="center"/>
    </xf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9" fillId="0" borderId="6" xfId="12" applyFont="1" applyBorder="1" applyAlignment="1">
      <alignment horizontal="left"/>
    </xf>
    <xf numFmtId="0" fontId="9" fillId="0" borderId="7" xfId="12" applyFont="1" applyBorder="1" applyAlignment="1">
      <alignment horizontal="left"/>
    </xf>
    <xf numFmtId="0" fontId="9" fillId="0" borderId="18" xfId="12" applyFont="1" applyBorder="1" applyAlignment="1">
      <alignment horizontal="left"/>
    </xf>
    <xf numFmtId="0" fontId="9" fillId="0" borderId="54" xfId="9" applyFont="1" applyFill="1" applyBorder="1" applyAlignment="1">
      <alignment horizontal="left"/>
    </xf>
    <xf numFmtId="0" fontId="10" fillId="0" borderId="15" xfId="12" quotePrefix="1" applyFont="1" applyBorder="1" applyAlignment="1">
      <alignment horizontal="left"/>
    </xf>
    <xf numFmtId="0" fontId="9" fillId="0" borderId="6" xfId="12" quotePrefix="1" applyFont="1" applyFill="1" applyBorder="1" applyAlignment="1">
      <alignment horizontal="left" vertical="center"/>
    </xf>
    <xf numFmtId="0" fontId="9" fillId="0" borderId="7" xfId="12" applyFont="1" applyFill="1" applyBorder="1" applyAlignment="1">
      <alignment horizontal="left" vertical="center"/>
    </xf>
    <xf numFmtId="0" fontId="10" fillId="0" borderId="6" xfId="12" quotePrefix="1" applyFont="1" applyFill="1" applyBorder="1" applyAlignment="1">
      <alignment horizontal="left" vertical="center"/>
    </xf>
    <xf numFmtId="0" fontId="10" fillId="0" borderId="7" xfId="12" applyFont="1" applyFill="1" applyBorder="1" applyAlignment="1">
      <alignment horizontal="left" vertical="center"/>
    </xf>
    <xf numFmtId="0" fontId="9" fillId="0" borderId="40" xfId="9" applyFont="1" applyFill="1" applyBorder="1" applyAlignment="1">
      <alignment horizontal="center"/>
    </xf>
    <xf numFmtId="43" fontId="22" fillId="0" borderId="38" xfId="23" applyFont="1" applyFill="1" applyBorder="1" applyAlignment="1">
      <alignment horizontal="center"/>
    </xf>
    <xf numFmtId="43" fontId="22" fillId="0" borderId="40" xfId="23" applyFont="1" applyFill="1" applyBorder="1" applyAlignment="1">
      <alignment horizontal="center"/>
    </xf>
    <xf numFmtId="0" fontId="9" fillId="0" borderId="71" xfId="12" applyFont="1" applyBorder="1" applyAlignment="1">
      <alignment horizontal="center" vertical="center"/>
    </xf>
    <xf numFmtId="49" fontId="10" fillId="0" borderId="6" xfId="12" applyNumberFormat="1" applyFont="1" applyFill="1" applyBorder="1" applyAlignment="1">
      <alignment horizontal="left"/>
    </xf>
    <xf numFmtId="0" fontId="11" fillId="0" borderId="7" xfId="12" applyFont="1" applyFill="1" applyBorder="1" applyAlignment="1">
      <alignment horizontal="center"/>
    </xf>
    <xf numFmtId="0" fontId="11" fillId="0" borderId="18" xfId="12" applyFont="1" applyFill="1" applyBorder="1" applyAlignment="1">
      <alignment horizontal="center"/>
    </xf>
    <xf numFmtId="49" fontId="11" fillId="0" borderId="18" xfId="12" applyNumberFormat="1" applyFont="1" applyFill="1" applyBorder="1" applyAlignment="1">
      <alignment horizontal="left" vertical="top"/>
    </xf>
    <xf numFmtId="43" fontId="10" fillId="0" borderId="18" xfId="23" quotePrefix="1" applyFont="1" applyFill="1" applyBorder="1" applyAlignment="1">
      <alignment horizontal="center" vertical="center"/>
    </xf>
    <xf numFmtId="43" fontId="10" fillId="0" borderId="7" xfId="23" quotePrefix="1" applyFont="1" applyFill="1" applyBorder="1" applyAlignment="1">
      <alignment horizontal="center" vertical="center"/>
    </xf>
    <xf numFmtId="49" fontId="10" fillId="0" borderId="11" xfId="12" applyNumberFormat="1" applyFont="1" applyBorder="1" applyAlignment="1">
      <alignment horizontal="left"/>
    </xf>
    <xf numFmtId="49" fontId="10" fillId="0" borderId="12" xfId="12" applyNumberFormat="1" applyFont="1" applyBorder="1" applyAlignment="1">
      <alignment horizontal="left"/>
    </xf>
    <xf numFmtId="49" fontId="10" fillId="0" borderId="13" xfId="12" applyNumberFormat="1" applyFont="1" applyBorder="1" applyAlignment="1">
      <alignment horizontal="left"/>
    </xf>
    <xf numFmtId="49" fontId="10" fillId="0" borderId="10" xfId="12" applyNumberFormat="1" applyFont="1" applyBorder="1" applyAlignment="1">
      <alignment horizontal="left" vertical="center" wrapText="1"/>
    </xf>
    <xf numFmtId="0" fontId="10" fillId="0" borderId="14" xfId="12" applyFont="1" applyFill="1" applyBorder="1" applyAlignment="1">
      <alignment horizontal="left" vertical="top"/>
    </xf>
    <xf numFmtId="0" fontId="10" fillId="2" borderId="6" xfId="12" applyFont="1" applyFill="1" applyBorder="1" applyAlignment="1">
      <alignment horizontal="left"/>
    </xf>
    <xf numFmtId="0" fontId="10" fillId="2" borderId="7" xfId="12" applyFont="1" applyFill="1" applyBorder="1" applyAlignment="1">
      <alignment horizontal="left"/>
    </xf>
    <xf numFmtId="0" fontId="10" fillId="2" borderId="18" xfId="12" applyFont="1" applyFill="1" applyBorder="1" applyAlignment="1">
      <alignment horizontal="left"/>
    </xf>
    <xf numFmtId="0" fontId="10" fillId="0" borderId="2" xfId="12" applyFont="1" applyBorder="1" applyAlignment="1">
      <alignment horizontal="left" vertical="top"/>
    </xf>
    <xf numFmtId="0" fontId="11" fillId="0" borderId="1" xfId="12" applyFont="1" applyFill="1" applyBorder="1" applyAlignment="1">
      <alignment horizontal="center"/>
    </xf>
    <xf numFmtId="0" fontId="10" fillId="0" borderId="6" xfId="12" applyFont="1" applyFill="1" applyBorder="1" applyAlignment="1"/>
    <xf numFmtId="0" fontId="10" fillId="0" borderId="7" xfId="12" applyFont="1" applyFill="1" applyBorder="1" applyAlignment="1"/>
    <xf numFmtId="0" fontId="10" fillId="0" borderId="10" xfId="12" applyFont="1" applyFill="1" applyBorder="1" applyAlignment="1">
      <alignment horizontal="center"/>
    </xf>
    <xf numFmtId="0" fontId="10" fillId="0" borderId="70" xfId="12" applyFont="1" applyFill="1" applyBorder="1" applyAlignment="1">
      <alignment horizontal="center"/>
    </xf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0" fontId="11" fillId="0" borderId="91" xfId="12" applyFont="1" applyFill="1" applyBorder="1" applyAlignment="1">
      <alignment horizontal="center"/>
    </xf>
    <xf numFmtId="0" fontId="11" fillId="0" borderId="105" xfId="12" applyFont="1" applyFill="1" applyBorder="1" applyAlignment="1">
      <alignment horizontal="center"/>
    </xf>
    <xf numFmtId="166" fontId="11" fillId="0" borderId="7" xfId="0" applyNumberFormat="1" applyFont="1" applyFill="1" applyBorder="1" applyAlignment="1">
      <alignment horizontal="center"/>
    </xf>
    <xf numFmtId="166" fontId="11" fillId="6" borderId="7" xfId="12" applyNumberFormat="1" applyFont="1" applyFill="1" applyBorder="1" applyAlignment="1">
      <alignment horizontal="center"/>
    </xf>
    <xf numFmtId="0" fontId="10" fillId="2" borderId="1" xfId="0" applyFont="1" applyFill="1" applyBorder="1"/>
    <xf numFmtId="0" fontId="10" fillId="2" borderId="23" xfId="0" applyFont="1" applyFill="1" applyBorder="1"/>
    <xf numFmtId="0" fontId="10" fillId="6" borderId="1" xfId="0" applyFont="1" applyFill="1" applyBorder="1"/>
    <xf numFmtId="0" fontId="10" fillId="0" borderId="14" xfId="12" applyFont="1" applyBorder="1" applyAlignment="1">
      <alignment horizontal="left" vertical="top"/>
    </xf>
    <xf numFmtId="0" fontId="10" fillId="0" borderId="15" xfId="12" applyFont="1" applyFill="1" applyBorder="1" applyAlignment="1">
      <alignment vertical="center" wrapText="1"/>
    </xf>
    <xf numFmtId="1" fontId="11" fillId="9" borderId="17" xfId="12" applyNumberFormat="1" applyFont="1" applyFill="1" applyBorder="1" applyAlignment="1">
      <alignment horizontal="center"/>
    </xf>
    <xf numFmtId="0" fontId="9" fillId="0" borderId="122" xfId="12" applyFont="1" applyBorder="1" applyAlignment="1">
      <alignment horizontal="center"/>
    </xf>
    <xf numFmtId="0" fontId="9" fillId="0" borderId="63" xfId="12" applyFont="1" applyBorder="1" applyAlignment="1">
      <alignment horizontal="center"/>
    </xf>
    <xf numFmtId="0" fontId="9" fillId="0" borderId="102" xfId="12" applyFont="1" applyBorder="1" applyAlignment="1">
      <alignment horizontal="center"/>
    </xf>
    <xf numFmtId="0" fontId="9" fillId="0" borderId="65" xfId="12" applyFont="1" applyBorder="1" applyAlignment="1">
      <alignment horizontal="center"/>
    </xf>
    <xf numFmtId="0" fontId="9" fillId="0" borderId="75" xfId="12" applyFont="1" applyBorder="1" applyAlignment="1">
      <alignment horizontal="center"/>
    </xf>
    <xf numFmtId="0" fontId="49" fillId="0" borderId="124" xfId="0" applyFont="1" applyBorder="1" applyAlignment="1">
      <alignment horizontal="center"/>
    </xf>
    <xf numFmtId="0" fontId="9" fillId="0" borderId="125" xfId="12" applyFont="1" applyBorder="1" applyAlignment="1">
      <alignment horizontal="center" vertical="center"/>
    </xf>
    <xf numFmtId="0" fontId="11" fillId="2" borderId="1" xfId="12" applyNumberFormat="1" applyFont="1" applyFill="1" applyBorder="1" applyAlignment="1">
      <alignment horizontal="center" vertical="center" wrapText="1"/>
    </xf>
    <xf numFmtId="1" fontId="11" fillId="2" borderId="16" xfId="12" applyNumberFormat="1" applyFont="1" applyFill="1" applyBorder="1" applyAlignment="1">
      <alignment horizontal="center"/>
    </xf>
    <xf numFmtId="49" fontId="11" fillId="0" borderId="1" xfId="12" applyNumberFormat="1" applyFont="1" applyFill="1" applyBorder="1" applyAlignment="1">
      <alignment horizontal="center" vertical="center" wrapText="1"/>
    </xf>
    <xf numFmtId="0" fontId="45" fillId="0" borderId="1" xfId="0" applyFont="1" applyBorder="1"/>
    <xf numFmtId="49" fontId="11" fillId="0" borderId="1" xfId="0" applyNumberFormat="1" applyFont="1" applyBorder="1" applyAlignment="1">
      <alignment horizontal="left"/>
    </xf>
    <xf numFmtId="49" fontId="11" fillId="0" borderId="1" xfId="12" applyNumberFormat="1" applyFont="1" applyFill="1" applyBorder="1" applyAlignment="1">
      <alignment horizontal="left" vertical="top"/>
    </xf>
    <xf numFmtId="1" fontId="11" fillId="3" borderId="17" xfId="12" applyNumberFormat="1" applyFont="1" applyFill="1" applyBorder="1" applyAlignment="1">
      <alignment horizontal="center"/>
    </xf>
    <xf numFmtId="49" fontId="11" fillId="0" borderId="49" xfId="0" applyNumberFormat="1" applyFont="1" applyBorder="1" applyAlignment="1">
      <alignment horizontal="left"/>
    </xf>
    <xf numFmtId="49" fontId="11" fillId="0" borderId="18" xfId="0" applyNumberFormat="1" applyFont="1" applyBorder="1" applyAlignment="1">
      <alignment horizontal="left"/>
    </xf>
    <xf numFmtId="0" fontId="11" fillId="0" borderId="1" xfId="0" applyFont="1" applyBorder="1"/>
    <xf numFmtId="0" fontId="11" fillId="3" borderId="1" xfId="0" applyFont="1" applyFill="1" applyBorder="1"/>
    <xf numFmtId="0" fontId="22" fillId="0" borderId="10" xfId="12" applyFont="1" applyBorder="1" applyAlignment="1">
      <alignment horizontal="left"/>
    </xf>
    <xf numFmtId="0" fontId="22" fillId="0" borderId="9" xfId="12" applyFont="1" applyBorder="1"/>
    <xf numFmtId="0" fontId="11" fillId="0" borderId="10" xfId="12" applyFont="1" applyBorder="1"/>
    <xf numFmtId="0" fontId="11" fillId="0" borderId="61" xfId="12" applyFont="1" applyBorder="1"/>
    <xf numFmtId="49" fontId="10" fillId="2" borderId="17" xfId="12" applyNumberFormat="1" applyFont="1" applyFill="1" applyBorder="1" applyAlignment="1">
      <alignment horizontal="center" vertical="center" wrapText="1"/>
    </xf>
    <xf numFmtId="0" fontId="10" fillId="2" borderId="1" xfId="12" applyNumberFormat="1" applyFont="1" applyFill="1" applyBorder="1" applyAlignment="1">
      <alignment horizontal="center" vertical="center" wrapText="1"/>
    </xf>
    <xf numFmtId="1" fontId="11" fillId="2" borderId="1" xfId="12" applyNumberFormat="1" applyFont="1" applyFill="1" applyBorder="1" applyAlignment="1"/>
    <xf numFmtId="1" fontId="11" fillId="2" borderId="77" xfId="12" applyNumberFormat="1" applyFont="1" applyFill="1" applyBorder="1" applyAlignment="1">
      <alignment horizontal="center"/>
    </xf>
    <xf numFmtId="0" fontId="9" fillId="0" borderId="59" xfId="12" applyFont="1" applyBorder="1"/>
    <xf numFmtId="1" fontId="11" fillId="2" borderId="23" xfId="12" applyNumberFormat="1" applyFont="1" applyFill="1" applyBorder="1" applyAlignment="1"/>
    <xf numFmtId="0" fontId="9" fillId="0" borderId="23" xfId="12" applyFont="1" applyBorder="1"/>
    <xf numFmtId="0" fontId="10" fillId="0" borderId="0" xfId="0" applyFont="1" applyAlignment="1">
      <alignment wrapText="1"/>
    </xf>
    <xf numFmtId="0" fontId="51" fillId="0" borderId="0" xfId="0" applyFont="1"/>
    <xf numFmtId="0" fontId="50" fillId="0" borderId="0" xfId="0" applyFont="1" applyAlignment="1">
      <alignment wrapText="1"/>
    </xf>
    <xf numFmtId="0" fontId="50" fillId="0" borderId="0" xfId="0" applyFont="1" applyAlignment="1">
      <alignment horizontal="left"/>
    </xf>
    <xf numFmtId="0" fontId="3" fillId="0" borderId="46" xfId="0" applyFont="1" applyBorder="1" applyAlignment="1">
      <alignment horizontal="center" wrapText="1"/>
    </xf>
    <xf numFmtId="0" fontId="9" fillId="0" borderId="31" xfId="12" applyFont="1" applyBorder="1" applyAlignment="1">
      <alignment horizontal="center"/>
    </xf>
    <xf numFmtId="0" fontId="10" fillId="0" borderId="40" xfId="12" applyFont="1" applyBorder="1" applyAlignment="1">
      <alignment horizontal="center"/>
    </xf>
    <xf numFmtId="0" fontId="9" fillId="0" borderId="41" xfId="0" applyFont="1" applyBorder="1"/>
    <xf numFmtId="0" fontId="3" fillId="0" borderId="7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1" fillId="0" borderId="72" xfId="0" applyFont="1" applyFill="1" applyBorder="1" applyAlignment="1">
      <alignment horizontal="center"/>
    </xf>
    <xf numFmtId="0" fontId="22" fillId="0" borderId="10" xfId="12" quotePrefix="1" applyFont="1" applyBorder="1" applyAlignment="1">
      <alignment horizontal="left"/>
    </xf>
    <xf numFmtId="0" fontId="22" fillId="0" borderId="51" xfId="12" applyFont="1" applyBorder="1" applyAlignment="1">
      <alignment vertical="top" wrapText="1"/>
    </xf>
    <xf numFmtId="0" fontId="22" fillId="0" borderId="52" xfId="12" applyFont="1" applyBorder="1" applyAlignment="1">
      <alignment vertical="top" wrapText="1"/>
    </xf>
    <xf numFmtId="0" fontId="22" fillId="0" borderId="4" xfId="12" applyFont="1" applyBorder="1" applyAlignment="1">
      <alignment vertical="top" wrapText="1"/>
    </xf>
    <xf numFmtId="0" fontId="22" fillId="0" borderId="26" xfId="12" applyFont="1" applyBorder="1" applyAlignment="1">
      <alignment vertical="top" wrapText="1"/>
    </xf>
    <xf numFmtId="49" fontId="11" fillId="0" borderId="49" xfId="12" applyNumberFormat="1" applyFont="1" applyFill="1" applyBorder="1" applyAlignment="1">
      <alignment horizontal="left" vertical="top"/>
    </xf>
    <xf numFmtId="0" fontId="9" fillId="0" borderId="12" xfId="12" applyFont="1" applyBorder="1" applyAlignment="1"/>
    <xf numFmtId="0" fontId="9" fillId="0" borderId="13" xfId="12" applyFont="1" applyBorder="1" applyAlignment="1"/>
    <xf numFmtId="0" fontId="48" fillId="0" borderId="40" xfId="0" applyFont="1" applyFill="1" applyBorder="1" applyAlignment="1">
      <alignment horizontal="center" vertical="center"/>
    </xf>
    <xf numFmtId="0" fontId="10" fillId="0" borderId="84" xfId="0" applyFont="1" applyBorder="1"/>
    <xf numFmtId="0" fontId="10" fillId="4" borderId="31" xfId="12" applyFont="1" applyFill="1" applyBorder="1" applyAlignment="1">
      <alignment horizontal="center" vertical="center"/>
    </xf>
    <xf numFmtId="0" fontId="10" fillId="4" borderId="47" xfId="12" applyFont="1" applyFill="1" applyBorder="1" applyAlignment="1">
      <alignment horizontal="left"/>
    </xf>
    <xf numFmtId="166" fontId="11" fillId="0" borderId="82" xfId="12" applyNumberFormat="1" applyFont="1" applyFill="1" applyBorder="1" applyAlignment="1">
      <alignment horizontal="center"/>
    </xf>
    <xf numFmtId="0" fontId="9" fillId="0" borderId="88" xfId="12" applyFont="1" applyBorder="1" applyAlignment="1">
      <alignment horizontal="center"/>
    </xf>
    <xf numFmtId="0" fontId="11" fillId="3" borderId="49" xfId="12" applyFont="1" applyFill="1" applyBorder="1" applyAlignment="1">
      <alignment horizontal="center"/>
    </xf>
    <xf numFmtId="0" fontId="11" fillId="0" borderId="0" xfId="0" applyFont="1" applyFill="1" applyBorder="1"/>
    <xf numFmtId="0" fontId="15" fillId="0" borderId="0" xfId="0" applyFont="1" applyBorder="1"/>
    <xf numFmtId="0" fontId="9" fillId="5" borderId="127" xfId="12" applyFont="1" applyFill="1" applyBorder="1" applyAlignment="1">
      <alignment horizontal="center" vertical="center"/>
    </xf>
    <xf numFmtId="0" fontId="9" fillId="0" borderId="99" xfId="12" applyFont="1" applyBorder="1" applyAlignment="1">
      <alignment horizontal="center"/>
    </xf>
    <xf numFmtId="0" fontId="11" fillId="2" borderId="82" xfId="12" applyFont="1" applyFill="1" applyBorder="1" applyAlignment="1">
      <alignment horizontal="center"/>
    </xf>
    <xf numFmtId="0" fontId="11" fillId="3" borderId="82" xfId="12" applyFont="1" applyFill="1" applyBorder="1" applyAlignment="1">
      <alignment horizontal="center"/>
    </xf>
    <xf numFmtId="0" fontId="10" fillId="0" borderId="7" xfId="12" quotePrefix="1" applyFont="1" applyBorder="1" applyAlignment="1">
      <alignment horizontal="left"/>
    </xf>
    <xf numFmtId="0" fontId="11" fillId="2" borderId="91" xfId="12" applyFont="1" applyFill="1" applyBorder="1" applyAlignment="1">
      <alignment horizontal="center"/>
    </xf>
    <xf numFmtId="9" fontId="10" fillId="0" borderId="27" xfId="12" applyNumberFormat="1" applyFont="1" applyBorder="1" applyAlignment="1">
      <alignment horizontal="center"/>
    </xf>
    <xf numFmtId="0" fontId="10" fillId="0" borderId="18" xfId="12" applyFont="1" applyBorder="1" applyAlignment="1">
      <alignment horizontal="center"/>
    </xf>
    <xf numFmtId="0" fontId="11" fillId="0" borderId="56" xfId="0" applyFont="1" applyFill="1" applyBorder="1" applyAlignment="1">
      <alignment horizontal="center"/>
    </xf>
    <xf numFmtId="9" fontId="10" fillId="0" borderId="84" xfId="12" applyNumberFormat="1" applyFont="1" applyBorder="1" applyAlignment="1">
      <alignment horizontal="center"/>
    </xf>
    <xf numFmtId="0" fontId="10" fillId="0" borderId="80" xfId="12" applyFont="1" applyBorder="1"/>
    <xf numFmtId="0" fontId="10" fillId="0" borderId="94" xfId="0" applyFont="1" applyBorder="1"/>
    <xf numFmtId="0" fontId="43" fillId="0" borderId="64" xfId="12" applyFont="1" applyBorder="1" applyAlignment="1">
      <alignment horizontal="center"/>
    </xf>
    <xf numFmtId="0" fontId="10" fillId="0" borderId="103" xfId="0" applyFont="1" applyBorder="1"/>
    <xf numFmtId="0" fontId="10" fillId="0" borderId="49" xfId="0" applyFont="1" applyFill="1" applyBorder="1"/>
    <xf numFmtId="9" fontId="10" fillId="0" borderId="87" xfId="12" applyNumberFormat="1" applyFont="1" applyBorder="1" applyAlignment="1">
      <alignment horizontal="center"/>
    </xf>
    <xf numFmtId="0" fontId="21" fillId="0" borderId="90" xfId="0" applyFont="1" applyBorder="1" applyAlignment="1">
      <alignment horizontal="left"/>
    </xf>
    <xf numFmtId="0" fontId="21" fillId="0" borderId="85" xfId="0" applyFont="1" applyBorder="1" applyAlignment="1">
      <alignment horizontal="left"/>
    </xf>
    <xf numFmtId="0" fontId="11" fillId="0" borderId="49" xfId="0" applyFont="1" applyFill="1" applyBorder="1" applyAlignment="1">
      <alignment horizontal="center"/>
    </xf>
    <xf numFmtId="43" fontId="22" fillId="0" borderId="68" xfId="23" applyFont="1" applyBorder="1" applyAlignment="1">
      <alignment horizontal="center"/>
    </xf>
    <xf numFmtId="4" fontId="9" fillId="0" borderId="94" xfId="9" applyNumberFormat="1" applyFont="1" applyFill="1" applyBorder="1" applyAlignment="1"/>
    <xf numFmtId="0" fontId="9" fillId="0" borderId="73" xfId="9" applyFont="1" applyFill="1" applyBorder="1" applyAlignment="1"/>
    <xf numFmtId="0" fontId="9" fillId="0" borderId="28" xfId="9" applyFont="1" applyFill="1" applyBorder="1" applyAlignment="1"/>
    <xf numFmtId="0" fontId="9" fillId="0" borderId="27" xfId="12" applyFont="1" applyBorder="1" applyAlignment="1">
      <alignment horizontal="left" wrapText="1"/>
    </xf>
    <xf numFmtId="0" fontId="9" fillId="0" borderId="23" xfId="12" applyFont="1" applyBorder="1" applyAlignment="1">
      <alignment horizontal="left" wrapText="1"/>
    </xf>
    <xf numFmtId="4" fontId="9" fillId="0" borderId="27" xfId="9" applyNumberFormat="1" applyFont="1" applyFill="1" applyBorder="1" applyAlignment="1"/>
    <xf numFmtId="0" fontId="9" fillId="0" borderId="7" xfId="9" applyFont="1" applyFill="1" applyBorder="1" applyAlignment="1"/>
    <xf numFmtId="0" fontId="9" fillId="0" borderId="6" xfId="9" applyFont="1" applyFill="1" applyBorder="1" applyAlignment="1"/>
    <xf numFmtId="0" fontId="11" fillId="0" borderId="16" xfId="12" applyFont="1" applyFill="1" applyBorder="1" applyAlignment="1">
      <alignment horizontal="left"/>
    </xf>
    <xf numFmtId="0" fontId="11" fillId="0" borderId="14" xfId="12" applyFont="1" applyFill="1" applyBorder="1" applyAlignment="1">
      <alignment horizontal="left"/>
    </xf>
    <xf numFmtId="165" fontId="11" fillId="2" borderId="1" xfId="23" applyNumberFormat="1" applyFont="1" applyFill="1" applyBorder="1" applyAlignment="1">
      <alignment horizontal="center" vertical="center"/>
    </xf>
    <xf numFmtId="0" fontId="11" fillId="0" borderId="54" xfId="12" applyFont="1" applyFill="1" applyBorder="1" applyAlignment="1">
      <alignment horizontal="center"/>
    </xf>
    <xf numFmtId="0" fontId="10" fillId="0" borderId="82" xfId="12" applyFont="1" applyBorder="1" applyAlignment="1">
      <alignment horizontal="center" vertical="center"/>
    </xf>
    <xf numFmtId="43" fontId="10" fillId="0" borderId="6" xfId="23" applyFont="1" applyFill="1" applyBorder="1" applyAlignment="1">
      <alignment horizontal="center" vertical="center"/>
    </xf>
    <xf numFmtId="0" fontId="10" fillId="0" borderId="25" xfId="12" applyFont="1" applyBorder="1" applyAlignment="1"/>
    <xf numFmtId="0" fontId="30" fillId="0" borderId="7" xfId="12" applyFont="1" applyFill="1" applyBorder="1" applyAlignment="1">
      <alignment horizontal="center"/>
    </xf>
    <xf numFmtId="43" fontId="22" fillId="0" borderId="107" xfId="23" applyFont="1" applyBorder="1" applyAlignment="1">
      <alignment horizontal="center"/>
    </xf>
    <xf numFmtId="43" fontId="9" fillId="0" borderId="115" xfId="23" applyFont="1" applyFill="1" applyBorder="1" applyAlignment="1"/>
    <xf numFmtId="0" fontId="10" fillId="0" borderId="88" xfId="0" applyFont="1" applyBorder="1"/>
    <xf numFmtId="1" fontId="11" fillId="6" borderId="23" xfId="12" applyNumberFormat="1" applyFont="1" applyFill="1" applyBorder="1" applyAlignment="1">
      <alignment horizontal="center"/>
    </xf>
    <xf numFmtId="0" fontId="8" fillId="0" borderId="17" xfId="0" applyFont="1" applyBorder="1"/>
    <xf numFmtId="0" fontId="8" fillId="0" borderId="5" xfId="0" applyFont="1" applyBorder="1"/>
    <xf numFmtId="0" fontId="9" fillId="0" borderId="126" xfId="12" applyFont="1" applyBorder="1" applyAlignment="1">
      <alignment horizontal="center" vertical="center"/>
    </xf>
    <xf numFmtId="0" fontId="9" fillId="0" borderId="124" xfId="0" applyFont="1" applyBorder="1" applyAlignment="1">
      <alignment horizontal="center"/>
    </xf>
    <xf numFmtId="166" fontId="11" fillId="9" borderId="1" xfId="12" applyNumberFormat="1" applyFont="1" applyFill="1" applyBorder="1" applyAlignment="1">
      <alignment horizontal="center"/>
    </xf>
    <xf numFmtId="166" fontId="10" fillId="4" borderId="30" xfId="12" applyNumberFormat="1" applyFont="1" applyFill="1" applyBorder="1" applyAlignment="1">
      <alignment horizontal="center" vertical="center"/>
    </xf>
    <xf numFmtId="1" fontId="11" fillId="3" borderId="24" xfId="12" applyNumberFormat="1" applyFont="1" applyFill="1" applyBorder="1" applyAlignment="1">
      <alignment horizontal="center"/>
    </xf>
    <xf numFmtId="1" fontId="11" fillId="3" borderId="15" xfId="12" applyNumberFormat="1" applyFont="1" applyFill="1" applyBorder="1" applyAlignment="1">
      <alignment horizontal="center"/>
    </xf>
    <xf numFmtId="1" fontId="11" fillId="3" borderId="16" xfId="12" applyNumberFormat="1" applyFont="1" applyFill="1" applyBorder="1" applyAlignment="1">
      <alignment horizontal="center"/>
    </xf>
    <xf numFmtId="1" fontId="11" fillId="3" borderId="23" xfId="12" applyNumberFormat="1" applyFont="1" applyFill="1" applyBorder="1" applyAlignment="1">
      <alignment horizontal="center"/>
    </xf>
    <xf numFmtId="0" fontId="9" fillId="0" borderId="26" xfId="12" applyFont="1" applyBorder="1" applyAlignment="1">
      <alignment horizontal="center" vertical="center"/>
    </xf>
    <xf numFmtId="0" fontId="9" fillId="0" borderId="31" xfId="12" applyFont="1" applyBorder="1" applyAlignment="1">
      <alignment horizontal="center"/>
    </xf>
    <xf numFmtId="49" fontId="10" fillId="0" borderId="7" xfId="12" applyNumberFormat="1" applyFont="1" applyBorder="1" applyAlignment="1">
      <alignment horizontal="left" vertical="center" wrapText="1"/>
    </xf>
    <xf numFmtId="49" fontId="10" fillId="0" borderId="18" xfId="12" applyNumberFormat="1" applyFont="1" applyBorder="1" applyAlignment="1">
      <alignment horizontal="left" vertical="center" wrapText="1"/>
    </xf>
    <xf numFmtId="0" fontId="9" fillId="0" borderId="35" xfId="12" applyFont="1" applyBorder="1" applyAlignment="1">
      <alignment horizontal="left"/>
    </xf>
    <xf numFmtId="0" fontId="9" fillId="0" borderId="34" xfId="12" applyFont="1" applyBorder="1" applyAlignment="1">
      <alignment horizontal="left"/>
    </xf>
    <xf numFmtId="0" fontId="9" fillId="0" borderId="44" xfId="12" applyFont="1" applyBorder="1" applyAlignment="1">
      <alignment horizontal="left"/>
    </xf>
    <xf numFmtId="43" fontId="9" fillId="0" borderId="51" xfId="23" applyFont="1" applyFill="1" applyBorder="1" applyAlignment="1">
      <alignment horizontal="center"/>
    </xf>
    <xf numFmtId="43" fontId="9" fillId="0" borderId="52" xfId="23" applyFont="1" applyFill="1" applyBorder="1" applyAlignment="1">
      <alignment horizontal="center"/>
    </xf>
    <xf numFmtId="0" fontId="10" fillId="0" borderId="7" xfId="12" applyFont="1" applyBorder="1" applyAlignment="1"/>
    <xf numFmtId="0" fontId="10" fillId="0" borderId="27" xfId="12" applyFont="1" applyBorder="1" applyAlignment="1"/>
    <xf numFmtId="0" fontId="10" fillId="0" borderId="9" xfId="12" applyFont="1" applyBorder="1" applyAlignment="1">
      <alignment horizontal="center"/>
    </xf>
    <xf numFmtId="0" fontId="10" fillId="0" borderId="6" xfId="12" applyFont="1" applyBorder="1" applyAlignment="1"/>
    <xf numFmtId="0" fontId="9" fillId="0" borderId="80" xfId="12" applyFont="1" applyBorder="1" applyAlignment="1">
      <alignment horizontal="center" vertical="center"/>
    </xf>
    <xf numFmtId="0" fontId="9" fillId="0" borderId="52" xfId="12" applyFont="1" applyBorder="1" applyAlignment="1">
      <alignment horizontal="center" vertical="center"/>
    </xf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10" fillId="0" borderId="84" xfId="12" applyFont="1" applyBorder="1" applyAlignment="1">
      <alignment horizontal="left"/>
    </xf>
    <xf numFmtId="0" fontId="10" fillId="0" borderId="7" xfId="0" applyFont="1" applyBorder="1" applyAlignment="1">
      <alignment horizontal="left"/>
    </xf>
    <xf numFmtId="0" fontId="10" fillId="0" borderId="18" xfId="0" applyFont="1" applyBorder="1" applyAlignment="1">
      <alignment horizontal="left"/>
    </xf>
    <xf numFmtId="0" fontId="10" fillId="0" borderId="7" xfId="12" applyFont="1" applyBorder="1" applyAlignment="1">
      <alignment horizontal="left" vertical="center" wrapText="1"/>
    </xf>
    <xf numFmtId="0" fontId="10" fillId="0" borderId="18" xfId="12" applyFont="1" applyBorder="1" applyAlignment="1">
      <alignment horizontal="left" vertical="center" wrapText="1"/>
    </xf>
    <xf numFmtId="0" fontId="10" fillId="0" borderId="6" xfId="12" applyFont="1" applyBorder="1" applyAlignment="1">
      <alignment horizontal="left"/>
    </xf>
    <xf numFmtId="0" fontId="10" fillId="0" borderId="7" xfId="12" applyFont="1" applyBorder="1" applyAlignment="1">
      <alignment horizontal="left"/>
    </xf>
    <xf numFmtId="0" fontId="10" fillId="0" borderId="27" xfId="12" applyFont="1" applyBorder="1" applyAlignment="1">
      <alignment horizontal="left"/>
    </xf>
    <xf numFmtId="0" fontId="10" fillId="0" borderId="18" xfId="12" applyFont="1" applyBorder="1" applyAlignment="1">
      <alignment horizontal="left"/>
    </xf>
    <xf numFmtId="0" fontId="9" fillId="0" borderId="5" xfId="12" applyFont="1" applyBorder="1" applyAlignment="1">
      <alignment horizontal="center"/>
    </xf>
    <xf numFmtId="0" fontId="10" fillId="0" borderId="7" xfId="12" applyFont="1" applyBorder="1" applyAlignment="1">
      <alignment horizontal="center"/>
    </xf>
    <xf numFmtId="0" fontId="10" fillId="0" borderId="27" xfId="12" applyFont="1" applyBorder="1" applyAlignment="1">
      <alignment horizontal="center"/>
    </xf>
    <xf numFmtId="0" fontId="10" fillId="0" borderId="6" xfId="12" applyFont="1" applyBorder="1" applyAlignment="1">
      <alignment horizontal="center"/>
    </xf>
    <xf numFmtId="0" fontId="9" fillId="0" borderId="45" xfId="12" applyFont="1" applyBorder="1" applyAlignment="1">
      <alignment horizontal="left"/>
    </xf>
    <xf numFmtId="0" fontId="11" fillId="0" borderId="6" xfId="12" applyFont="1" applyFill="1" applyBorder="1" applyAlignment="1">
      <alignment horizontal="left"/>
    </xf>
    <xf numFmtId="0" fontId="11" fillId="0" borderId="7" xfId="12" applyFont="1" applyFill="1" applyBorder="1" applyAlignment="1">
      <alignment horizontal="left"/>
    </xf>
    <xf numFmtId="0" fontId="11" fillId="0" borderId="18" xfId="12" applyFont="1" applyFill="1" applyBorder="1" applyAlignment="1">
      <alignment horizontal="left"/>
    </xf>
    <xf numFmtId="0" fontId="10" fillId="0" borderId="6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0" fontId="10" fillId="0" borderId="28" xfId="12" applyFont="1" applyFill="1" applyBorder="1" applyAlignment="1">
      <alignment horizontal="center"/>
    </xf>
    <xf numFmtId="0" fontId="10" fillId="0" borderId="73" xfId="12" applyFont="1" applyFill="1" applyBorder="1" applyAlignment="1">
      <alignment horizontal="center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10" fillId="0" borderId="70" xfId="12" applyFont="1" applyBorder="1" applyAlignment="1">
      <alignment horizontal="center" vertical="center"/>
    </xf>
    <xf numFmtId="0" fontId="10" fillId="0" borderId="72" xfId="12" applyFont="1" applyBorder="1" applyAlignment="1">
      <alignment horizontal="center" vertical="center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4" xfId="12" applyFont="1" applyFill="1" applyBorder="1" applyAlignment="1">
      <alignment wrapText="1"/>
    </xf>
    <xf numFmtId="0" fontId="10" fillId="0" borderId="0" xfId="12" applyFont="1" applyFill="1" applyBorder="1" applyAlignment="1">
      <alignment wrapText="1"/>
    </xf>
    <xf numFmtId="0" fontId="10" fillId="0" borderId="5" xfId="12" applyFont="1" applyFill="1" applyBorder="1" applyAlignment="1">
      <alignment wrapText="1"/>
    </xf>
    <xf numFmtId="0" fontId="9" fillId="0" borderId="7" xfId="12" applyFont="1" applyBorder="1" applyAlignment="1">
      <alignment horizontal="left"/>
    </xf>
    <xf numFmtId="4" fontId="9" fillId="0" borderId="6" xfId="9" applyNumberFormat="1" applyFont="1" applyFill="1" applyBorder="1" applyAlignment="1">
      <alignment horizontal="left"/>
    </xf>
    <xf numFmtId="4" fontId="9" fillId="0" borderId="18" xfId="9" applyNumberFormat="1" applyFont="1" applyFill="1" applyBorder="1" applyAlignment="1">
      <alignment horizontal="left"/>
    </xf>
    <xf numFmtId="0" fontId="11" fillId="0" borderId="6" xfId="12" applyFont="1" applyFill="1" applyBorder="1" applyAlignment="1">
      <alignment horizontal="left" vertical="top"/>
    </xf>
    <xf numFmtId="0" fontId="11" fillId="0" borderId="7" xfId="12" applyFont="1" applyFill="1" applyBorder="1" applyAlignment="1">
      <alignment horizontal="left" vertical="top"/>
    </xf>
    <xf numFmtId="0" fontId="11" fillId="0" borderId="18" xfId="12" applyFont="1" applyFill="1" applyBorder="1" applyAlignment="1">
      <alignment horizontal="left" vertical="top"/>
    </xf>
    <xf numFmtId="0" fontId="9" fillId="0" borderId="27" xfId="12" applyFont="1" applyBorder="1" applyAlignment="1">
      <alignment horizontal="left"/>
    </xf>
    <xf numFmtId="0" fontId="9" fillId="0" borderId="51" xfId="9" applyFont="1" applyFill="1" applyBorder="1" applyAlignment="1">
      <alignment horizontal="left"/>
    </xf>
    <xf numFmtId="0" fontId="9" fillId="0" borderId="54" xfId="9" applyFont="1" applyFill="1" applyBorder="1" applyAlignment="1">
      <alignment horizontal="left"/>
    </xf>
    <xf numFmtId="0" fontId="10" fillId="0" borderId="15" xfId="12" quotePrefix="1" applyFont="1" applyBorder="1" applyAlignment="1">
      <alignment horizontal="left"/>
    </xf>
    <xf numFmtId="0" fontId="10" fillId="0" borderId="84" xfId="12" quotePrefix="1" applyFont="1" applyBorder="1" applyAlignment="1">
      <alignment horizontal="left"/>
    </xf>
    <xf numFmtId="0" fontId="9" fillId="0" borderId="63" xfId="12" applyFont="1" applyBorder="1" applyAlignment="1">
      <alignment horizontal="center" vertical="center" wrapText="1"/>
    </xf>
    <xf numFmtId="0" fontId="9" fillId="0" borderId="6" xfId="12" quotePrefix="1" applyFont="1" applyFill="1" applyBorder="1" applyAlignment="1">
      <alignment horizontal="left" vertical="center"/>
    </xf>
    <xf numFmtId="0" fontId="9" fillId="0" borderId="7" xfId="12" applyFont="1" applyFill="1" applyBorder="1" applyAlignment="1">
      <alignment horizontal="left" vertical="center"/>
    </xf>
    <xf numFmtId="0" fontId="10" fillId="0" borderId="0" xfId="12" applyFont="1" applyFill="1" applyBorder="1" applyAlignment="1">
      <alignment horizontal="center"/>
    </xf>
    <xf numFmtId="0" fontId="9" fillId="0" borderId="41" xfId="12" quotePrefix="1" applyFont="1" applyBorder="1" applyAlignment="1">
      <alignment horizontal="left" vertical="center"/>
    </xf>
    <xf numFmtId="0" fontId="9" fillId="0" borderId="42" xfId="12" applyFont="1" applyBorder="1" applyAlignment="1">
      <alignment horizontal="left" vertical="center"/>
    </xf>
    <xf numFmtId="0" fontId="9" fillId="0" borderId="43" xfId="12" applyFont="1" applyBorder="1" applyAlignment="1">
      <alignment horizontal="left" vertical="center"/>
    </xf>
    <xf numFmtId="0" fontId="9" fillId="0" borderId="0" xfId="15" applyFont="1" applyBorder="1" applyAlignment="1">
      <alignment horizontal="left" vertical="center"/>
    </xf>
    <xf numFmtId="0" fontId="9" fillId="0" borderId="5" xfId="15" applyFont="1" applyBorder="1" applyAlignment="1">
      <alignment horizontal="left" vertical="center"/>
    </xf>
    <xf numFmtId="0" fontId="10" fillId="0" borderId="6" xfId="12" quotePrefix="1" applyFont="1" applyFill="1" applyBorder="1" applyAlignment="1">
      <alignment horizontal="left" vertical="center"/>
    </xf>
    <xf numFmtId="0" fontId="10" fillId="0" borderId="7" xfId="12" applyFont="1" applyFill="1" applyBorder="1" applyAlignment="1">
      <alignment horizontal="left" vertical="center"/>
    </xf>
    <xf numFmtId="0" fontId="9" fillId="0" borderId="38" xfId="9" applyFont="1" applyFill="1" applyBorder="1" applyAlignment="1">
      <alignment horizontal="center"/>
    </xf>
    <xf numFmtId="0" fontId="9" fillId="0" borderId="40" xfId="9" applyFont="1" applyFill="1" applyBorder="1" applyAlignment="1">
      <alignment horizontal="center"/>
    </xf>
    <xf numFmtId="0" fontId="9" fillId="0" borderId="71" xfId="12" applyFont="1" applyBorder="1" applyAlignment="1">
      <alignment horizontal="center" vertical="center"/>
    </xf>
    <xf numFmtId="43" fontId="9" fillId="0" borderId="38" xfId="23" applyFont="1" applyFill="1" applyBorder="1" applyAlignment="1">
      <alignment horizontal="center"/>
    </xf>
    <xf numFmtId="43" fontId="9" fillId="0" borderId="40" xfId="23" applyFont="1" applyFill="1" applyBorder="1" applyAlignment="1">
      <alignment horizontal="center"/>
    </xf>
    <xf numFmtId="0" fontId="11" fillId="0" borderId="4" xfId="12" applyFont="1" applyFill="1" applyBorder="1" applyAlignment="1">
      <alignment wrapText="1"/>
    </xf>
    <xf numFmtId="0" fontId="11" fillId="0" borderId="0" xfId="12" applyFont="1" applyFill="1" applyBorder="1" applyAlignment="1">
      <alignment wrapText="1"/>
    </xf>
    <xf numFmtId="0" fontId="11" fillId="0" borderId="5" xfId="12" applyFont="1" applyFill="1" applyBorder="1" applyAlignment="1">
      <alignment wrapText="1"/>
    </xf>
    <xf numFmtId="49" fontId="11" fillId="0" borderId="7" xfId="0" applyNumberFormat="1" applyFont="1" applyBorder="1" applyAlignment="1">
      <alignment horizontal="left"/>
    </xf>
    <xf numFmtId="0" fontId="11" fillId="0" borderId="14" xfId="12" applyFont="1" applyBorder="1" applyAlignment="1">
      <alignment horizontal="left"/>
    </xf>
    <xf numFmtId="0" fontId="11" fillId="0" borderId="15" xfId="12" applyFont="1" applyBorder="1" applyAlignment="1">
      <alignment horizontal="left"/>
    </xf>
    <xf numFmtId="0" fontId="11" fillId="0" borderId="84" xfId="12" applyFont="1" applyBorder="1" applyAlignment="1">
      <alignment horizontal="left"/>
    </xf>
    <xf numFmtId="0" fontId="11" fillId="0" borderId="9" xfId="12" applyFont="1" applyFill="1" applyBorder="1" applyAlignment="1">
      <alignment horizontal="left"/>
    </xf>
    <xf numFmtId="0" fontId="11" fillId="0" borderId="10" xfId="12" applyFont="1" applyFill="1" applyBorder="1" applyAlignment="1">
      <alignment horizontal="left"/>
    </xf>
    <xf numFmtId="0" fontId="11" fillId="0" borderId="70" xfId="12" applyFont="1" applyFill="1" applyBorder="1" applyAlignment="1">
      <alignment horizontal="left"/>
    </xf>
    <xf numFmtId="49" fontId="11" fillId="0" borderId="6" xfId="12" applyNumberFormat="1" applyFont="1" applyFill="1" applyBorder="1" applyAlignment="1">
      <alignment horizontal="left" vertical="top"/>
    </xf>
    <xf numFmtId="49" fontId="11" fillId="0" borderId="7" xfId="12" applyNumberFormat="1" applyFont="1" applyFill="1" applyBorder="1" applyAlignment="1">
      <alignment horizontal="left" vertical="top"/>
    </xf>
    <xf numFmtId="49" fontId="11" fillId="0" borderId="18" xfId="12" applyNumberFormat="1" applyFont="1" applyFill="1" applyBorder="1" applyAlignment="1">
      <alignment horizontal="left" vertical="top"/>
    </xf>
    <xf numFmtId="0" fontId="11" fillId="0" borderId="7" xfId="12" applyFont="1" applyFill="1" applyBorder="1" applyAlignment="1">
      <alignment horizontal="center"/>
    </xf>
    <xf numFmtId="0" fontId="11" fillId="0" borderId="18" xfId="12" applyFont="1" applyFill="1" applyBorder="1" applyAlignment="1">
      <alignment horizontal="center"/>
    </xf>
    <xf numFmtId="0" fontId="10" fillId="0" borderId="70" xfId="12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35" xfId="12" applyFont="1" applyBorder="1" applyAlignment="1">
      <alignment horizontal="left"/>
    </xf>
    <xf numFmtId="0" fontId="9" fillId="0" borderId="47" xfId="12" applyFont="1" applyBorder="1" applyAlignment="1">
      <alignment horizontal="center" vertical="center" wrapText="1"/>
    </xf>
    <xf numFmtId="4" fontId="9" fillId="0" borderId="38" xfId="9" applyNumberFormat="1" applyFont="1" applyFill="1" applyBorder="1" applyAlignment="1">
      <alignment horizontal="center"/>
    </xf>
    <xf numFmtId="0" fontId="10" fillId="0" borderId="28" xfId="12" applyFont="1" applyFill="1" applyBorder="1" applyAlignment="1">
      <alignment horizontal="left"/>
    </xf>
    <xf numFmtId="0" fontId="10" fillId="0" borderId="11" xfId="12" applyFont="1" applyBorder="1" applyAlignment="1"/>
    <xf numFmtId="0" fontId="10" fillId="0" borderId="1" xfId="12" applyFont="1" applyFill="1" applyBorder="1" applyAlignment="1">
      <alignment horizontal="center" vertical="center" wrapText="1"/>
    </xf>
    <xf numFmtId="0" fontId="11" fillId="0" borderId="1" xfId="12" applyFont="1" applyFill="1" applyBorder="1" applyAlignment="1">
      <alignment horizontal="center"/>
    </xf>
    <xf numFmtId="0" fontId="10" fillId="0" borderId="5" xfId="12" applyFont="1" applyBorder="1" applyAlignment="1">
      <alignment horizontal="left"/>
    </xf>
    <xf numFmtId="49" fontId="10" fillId="0" borderId="14" xfId="12" applyNumberFormat="1" applyFont="1" applyBorder="1" applyAlignment="1">
      <alignment horizontal="left"/>
    </xf>
    <xf numFmtId="49" fontId="10" fillId="0" borderId="15" xfId="12" applyNumberFormat="1" applyFont="1" applyBorder="1" applyAlignment="1">
      <alignment horizontal="left"/>
    </xf>
    <xf numFmtId="49" fontId="10" fillId="0" borderId="84" xfId="12" applyNumberFormat="1" applyFont="1" applyBorder="1" applyAlignment="1">
      <alignment horizontal="left"/>
    </xf>
    <xf numFmtId="0" fontId="10" fillId="0" borderId="6" xfId="12" applyFont="1" applyFill="1" applyBorder="1" applyAlignment="1"/>
    <xf numFmtId="0" fontId="22" fillId="0" borderId="7" xfId="12" applyFont="1" applyBorder="1" applyAlignment="1">
      <alignment horizontal="left"/>
    </xf>
    <xf numFmtId="0" fontId="22" fillId="0" borderId="27" xfId="12" applyFont="1" applyBorder="1" applyAlignment="1">
      <alignment horizontal="left"/>
    </xf>
    <xf numFmtId="0" fontId="10" fillId="0" borderId="9" xfId="12" applyFont="1" applyFill="1" applyBorder="1" applyAlignment="1">
      <alignment horizontal="center"/>
    </xf>
    <xf numFmtId="0" fontId="10" fillId="0" borderId="70" xfId="12" applyFont="1" applyFill="1" applyBorder="1" applyAlignment="1">
      <alignment horizontal="center"/>
    </xf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0" fontId="10" fillId="0" borderId="9" xfId="12" applyFont="1" applyFill="1" applyBorder="1" applyAlignment="1">
      <alignment horizontal="left"/>
    </xf>
    <xf numFmtId="0" fontId="10" fillId="0" borderId="10" xfId="12" applyFont="1" applyFill="1" applyBorder="1" applyAlignment="1">
      <alignment horizontal="left"/>
    </xf>
    <xf numFmtId="0" fontId="10" fillId="0" borderId="70" xfId="12" applyFont="1" applyFill="1" applyBorder="1" applyAlignment="1">
      <alignment horizontal="left"/>
    </xf>
    <xf numFmtId="43" fontId="9" fillId="0" borderId="54" xfId="23" applyFont="1" applyFill="1" applyBorder="1" applyAlignment="1">
      <alignment horizontal="center"/>
    </xf>
    <xf numFmtId="49" fontId="11" fillId="0" borderId="6" xfId="0" applyNumberFormat="1" applyFont="1" applyBorder="1" applyAlignment="1">
      <alignment horizontal="left"/>
    </xf>
    <xf numFmtId="49" fontId="11" fillId="0" borderId="27" xfId="0" applyNumberFormat="1" applyFont="1" applyBorder="1" applyAlignment="1">
      <alignment horizontal="left"/>
    </xf>
    <xf numFmtId="0" fontId="22" fillId="0" borderId="71" xfId="12" applyFont="1" applyBorder="1" applyAlignment="1">
      <alignment horizontal="center" vertical="center"/>
    </xf>
    <xf numFmtId="0" fontId="53" fillId="0" borderId="0" xfId="0" applyFont="1" applyAlignment="1">
      <alignment horizontal="right"/>
    </xf>
    <xf numFmtId="0" fontId="3" fillId="0" borderId="0" xfId="0" applyFont="1"/>
    <xf numFmtId="0" fontId="48" fillId="0" borderId="57" xfId="0" applyFont="1" applyBorder="1" applyAlignment="1">
      <alignment horizontal="center"/>
    </xf>
    <xf numFmtId="0" fontId="48" fillId="0" borderId="57" xfId="0" applyFont="1" applyBorder="1" applyAlignment="1">
      <alignment horizontal="center" vertical="center"/>
    </xf>
    <xf numFmtId="43" fontId="48" fillId="0" borderId="57" xfId="23" applyFont="1" applyBorder="1" applyAlignment="1">
      <alignment horizontal="center"/>
    </xf>
    <xf numFmtId="0" fontId="3" fillId="0" borderId="0" xfId="0" applyFont="1" applyAlignment="1">
      <alignment horizontal="center"/>
    </xf>
    <xf numFmtId="0" fontId="48" fillId="0" borderId="95" xfId="0" applyFont="1" applyBorder="1" applyAlignment="1">
      <alignment vertical="center"/>
    </xf>
    <xf numFmtId="0" fontId="48" fillId="0" borderId="33" xfId="0" applyFont="1" applyBorder="1" applyAlignment="1">
      <alignment vertical="center"/>
    </xf>
    <xf numFmtId="0" fontId="48" fillId="0" borderId="24" xfId="0" applyFont="1" applyBorder="1" applyAlignment="1">
      <alignment horizontal="center"/>
    </xf>
    <xf numFmtId="0" fontId="48" fillId="0" borderId="24" xfId="0" applyFont="1" applyBorder="1" applyAlignment="1">
      <alignment horizontal="center" vertical="center"/>
    </xf>
    <xf numFmtId="43" fontId="3" fillId="0" borderId="60" xfId="23" applyFont="1" applyBorder="1"/>
    <xf numFmtId="0" fontId="3" fillId="0" borderId="56" xfId="0" applyFont="1" applyBorder="1" applyAlignment="1">
      <alignment horizontal="center"/>
    </xf>
    <xf numFmtId="0" fontId="3" fillId="0" borderId="0" xfId="0" applyFont="1" applyBorder="1"/>
    <xf numFmtId="0" fontId="3" fillId="0" borderId="46" xfId="0" applyFont="1" applyBorder="1" applyAlignment="1">
      <alignment horizontal="center" vertical="center"/>
    </xf>
    <xf numFmtId="9" fontId="3" fillId="0" borderId="46" xfId="0" applyNumberFormat="1" applyFont="1" applyBorder="1" applyAlignment="1">
      <alignment horizontal="center" vertical="center"/>
    </xf>
    <xf numFmtId="43" fontId="3" fillId="0" borderId="1" xfId="23" applyFont="1" applyBorder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3" fillId="0" borderId="70" xfId="0" applyFont="1" applyBorder="1" applyAlignment="1">
      <alignment vertical="center" wrapText="1"/>
    </xf>
    <xf numFmtId="43" fontId="3" fillId="0" borderId="46" xfId="23" applyFont="1" applyBorder="1" applyAlignment="1">
      <alignment horizontal="center"/>
    </xf>
    <xf numFmtId="0" fontId="3" fillId="0" borderId="105" xfId="0" applyFont="1" applyBorder="1" applyAlignment="1">
      <alignment horizontal="center" vertical="center"/>
    </xf>
    <xf numFmtId="0" fontId="3" fillId="0" borderId="15" xfId="0" applyFont="1" applyBorder="1" applyAlignment="1">
      <alignment vertical="center" wrapText="1"/>
    </xf>
    <xf numFmtId="43" fontId="3" fillId="0" borderId="17" xfId="23" applyFont="1" applyBorder="1" applyAlignment="1">
      <alignment horizontal="center"/>
    </xf>
    <xf numFmtId="3" fontId="3" fillId="0" borderId="46" xfId="12" applyNumberFormat="1" applyFont="1" applyBorder="1" applyAlignment="1">
      <alignment horizontal="right"/>
    </xf>
    <xf numFmtId="0" fontId="3" fillId="0" borderId="49" xfId="0" applyFont="1" applyBorder="1" applyAlignment="1">
      <alignment horizontal="center" vertical="center"/>
    </xf>
    <xf numFmtId="0" fontId="3" fillId="0" borderId="7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91" xfId="0" applyFont="1" applyBorder="1" applyAlignment="1">
      <alignment horizontal="center" vertical="top"/>
    </xf>
    <xf numFmtId="43" fontId="3" fillId="0" borderId="1" xfId="23" applyFont="1" applyBorder="1" applyAlignment="1">
      <alignment horizontal="center"/>
    </xf>
    <xf numFmtId="0" fontId="3" fillId="0" borderId="56" xfId="0" applyFont="1" applyBorder="1" applyAlignment="1">
      <alignment horizontal="center" vertical="center"/>
    </xf>
    <xf numFmtId="0" fontId="3" fillId="0" borderId="91" xfId="0" applyFont="1" applyBorder="1" applyAlignment="1">
      <alignment horizontal="center" vertical="center"/>
    </xf>
    <xf numFmtId="0" fontId="3" fillId="0" borderId="18" xfId="0" applyFont="1" applyBorder="1"/>
    <xf numFmtId="43" fontId="3" fillId="0" borderId="17" xfId="23" applyFont="1" applyBorder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31" xfId="0" applyFont="1" applyBorder="1" applyAlignment="1">
      <alignment horizontal="center" wrapText="1"/>
    </xf>
    <xf numFmtId="0" fontId="3" fillId="0" borderId="31" xfId="0" applyFont="1" applyBorder="1" applyAlignment="1">
      <alignment horizontal="center" vertical="center"/>
    </xf>
    <xf numFmtId="43" fontId="3" fillId="0" borderId="30" xfId="23" applyFont="1" applyBorder="1"/>
    <xf numFmtId="0" fontId="3" fillId="0" borderId="60" xfId="0" applyFont="1" applyBorder="1" applyAlignment="1">
      <alignment horizontal="center" vertical="top"/>
    </xf>
    <xf numFmtId="0" fontId="48" fillId="0" borderId="53" xfId="0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7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23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43" fontId="3" fillId="0" borderId="76" xfId="23" applyFont="1" applyBorder="1" applyAlignment="1">
      <alignment horizontal="center"/>
    </xf>
    <xf numFmtId="0" fontId="53" fillId="0" borderId="0" xfId="0" applyFont="1" applyBorder="1" applyAlignment="1">
      <alignment horizontal="right" vertical="top"/>
    </xf>
    <xf numFmtId="0" fontId="3" fillId="0" borderId="15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top"/>
    </xf>
    <xf numFmtId="0" fontId="3" fillId="0" borderId="20" xfId="0" applyFont="1" applyBorder="1" applyAlignment="1">
      <alignment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/>
    </xf>
    <xf numFmtId="43" fontId="3" fillId="0" borderId="30" xfId="23" applyFont="1" applyBorder="1" applyAlignment="1">
      <alignment horizontal="center" wrapText="1"/>
    </xf>
    <xf numFmtId="0" fontId="48" fillId="0" borderId="3" xfId="0" applyFont="1" applyBorder="1" applyAlignment="1">
      <alignment vertical="center"/>
    </xf>
    <xf numFmtId="0" fontId="48" fillId="0" borderId="33" xfId="0" applyFont="1" applyBorder="1" applyAlignment="1">
      <alignment horizontal="center" vertical="center"/>
    </xf>
    <xf numFmtId="43" fontId="3" fillId="0" borderId="24" xfId="23" applyFont="1" applyBorder="1"/>
    <xf numFmtId="0" fontId="3" fillId="0" borderId="56" xfId="0" applyFont="1" applyBorder="1"/>
    <xf numFmtId="0" fontId="48" fillId="0" borderId="15" xfId="0" applyFont="1" applyBorder="1" applyAlignment="1">
      <alignment vertical="center"/>
    </xf>
    <xf numFmtId="0" fontId="48" fillId="0" borderId="16" xfId="0" applyFont="1" applyBorder="1" applyAlignment="1">
      <alignment horizontal="center" vertical="center"/>
    </xf>
    <xf numFmtId="43" fontId="48" fillId="0" borderId="26" xfId="23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70" xfId="0" applyFont="1" applyBorder="1" applyAlignment="1">
      <alignment vertical="center"/>
    </xf>
    <xf numFmtId="0" fontId="3" fillId="0" borderId="70" xfId="0" applyFont="1" applyBorder="1" applyAlignment="1">
      <alignment horizontal="center" vertical="center"/>
    </xf>
    <xf numFmtId="43" fontId="3" fillId="0" borderId="70" xfId="23" applyFont="1" applyBorder="1" applyAlignment="1">
      <alignment horizontal="center"/>
    </xf>
    <xf numFmtId="0" fontId="3" fillId="0" borderId="16" xfId="0" applyFont="1" applyBorder="1" applyAlignment="1">
      <alignment vertical="center"/>
    </xf>
    <xf numFmtId="0" fontId="3" fillId="0" borderId="18" xfId="0" applyFont="1" applyBorder="1" applyAlignment="1">
      <alignment horizontal="left" vertical="center"/>
    </xf>
    <xf numFmtId="43" fontId="3" fillId="0" borderId="18" xfId="23" applyFont="1" applyBorder="1" applyAlignment="1">
      <alignment horizontal="center"/>
    </xf>
    <xf numFmtId="0" fontId="3" fillId="0" borderId="73" xfId="0" applyFont="1" applyBorder="1" applyAlignment="1">
      <alignment vertical="center"/>
    </xf>
    <xf numFmtId="0" fontId="3" fillId="0" borderId="73" xfId="0" applyFont="1" applyBorder="1" applyAlignment="1">
      <alignment horizontal="center" wrapText="1"/>
    </xf>
    <xf numFmtId="0" fontId="3" fillId="0" borderId="47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48" fillId="0" borderId="95" xfId="0" applyFont="1" applyBorder="1" applyAlignment="1">
      <alignment horizontal="left" vertical="center"/>
    </xf>
    <xf numFmtId="0" fontId="48" fillId="0" borderId="33" xfId="0" applyFont="1" applyBorder="1" applyAlignment="1">
      <alignment horizontal="left" vertical="center"/>
    </xf>
    <xf numFmtId="43" fontId="48" fillId="0" borderId="52" xfId="23" applyFont="1" applyBorder="1" applyAlignment="1">
      <alignment horizontal="center" vertical="center"/>
    </xf>
    <xf numFmtId="0" fontId="3" fillId="0" borderId="70" xfId="0" applyFont="1" applyBorder="1" applyAlignment="1">
      <alignment horizontal="left" wrapText="1"/>
    </xf>
    <xf numFmtId="0" fontId="3" fillId="0" borderId="47" xfId="0" applyFont="1" applyBorder="1" applyAlignment="1">
      <alignment vertical="center"/>
    </xf>
    <xf numFmtId="0" fontId="3" fillId="0" borderId="30" xfId="0" applyFont="1" applyBorder="1" applyAlignment="1">
      <alignment vertical="center" wrapText="1"/>
    </xf>
    <xf numFmtId="0" fontId="48" fillId="0" borderId="95" xfId="0" applyFont="1" applyBorder="1" applyAlignment="1">
      <alignment horizontal="left"/>
    </xf>
    <xf numFmtId="0" fontId="48" fillId="0" borderId="33" xfId="0" applyFont="1" applyBorder="1"/>
    <xf numFmtId="0" fontId="3" fillId="0" borderId="24" xfId="0" applyFont="1" applyBorder="1"/>
    <xf numFmtId="0" fontId="3" fillId="0" borderId="56" xfId="0" applyFont="1" applyBorder="1" applyAlignment="1">
      <alignment horizontal="right" vertical="top"/>
    </xf>
    <xf numFmtId="0" fontId="48" fillId="0" borderId="49" xfId="0" applyFont="1" applyBorder="1" applyAlignment="1">
      <alignment horizontal="center" vertical="center"/>
    </xf>
    <xf numFmtId="43" fontId="3" fillId="0" borderId="1" xfId="23" applyFont="1" applyBorder="1"/>
    <xf numFmtId="43" fontId="3" fillId="0" borderId="17" xfId="23" applyFont="1" applyBorder="1"/>
    <xf numFmtId="43" fontId="3" fillId="0" borderId="18" xfId="23" applyFont="1" applyBorder="1"/>
    <xf numFmtId="0" fontId="3" fillId="0" borderId="26" xfId="0" applyFont="1" applyBorder="1" applyAlignment="1">
      <alignment horizontal="center" vertical="center" wrapText="1"/>
    </xf>
    <xf numFmtId="0" fontId="48" fillId="0" borderId="105" xfId="0" applyFont="1" applyBorder="1" applyAlignment="1">
      <alignment horizontal="left"/>
    </xf>
    <xf numFmtId="0" fontId="48" fillId="0" borderId="26" xfId="0" applyFont="1" applyBorder="1"/>
    <xf numFmtId="0" fontId="48" fillId="0" borderId="24" xfId="0" applyFont="1" applyBorder="1"/>
    <xf numFmtId="43" fontId="48" fillId="0" borderId="26" xfId="23" applyFont="1" applyBorder="1" applyAlignment="1">
      <alignment horizontal="center"/>
    </xf>
    <xf numFmtId="0" fontId="3" fillId="0" borderId="70" xfId="0" applyFont="1" applyBorder="1" applyAlignment="1">
      <alignment horizontal="left" vertical="center"/>
    </xf>
    <xf numFmtId="0" fontId="3" fillId="0" borderId="1" xfId="0" applyFont="1" applyBorder="1" applyAlignment="1">
      <alignment horizontal="center" wrapText="1"/>
    </xf>
    <xf numFmtId="43" fontId="3" fillId="0" borderId="26" xfId="23" applyFont="1" applyBorder="1" applyAlignment="1">
      <alignment horizontal="center"/>
    </xf>
    <xf numFmtId="0" fontId="3" fillId="0" borderId="16" xfId="0" applyFont="1" applyBorder="1" applyAlignment="1">
      <alignment horizontal="center" wrapText="1"/>
    </xf>
    <xf numFmtId="0" fontId="3" fillId="0" borderId="16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wrapText="1"/>
    </xf>
    <xf numFmtId="0" fontId="3" fillId="0" borderId="47" xfId="0" applyFont="1" applyBorder="1" applyAlignment="1">
      <alignment horizontal="left" vertical="center"/>
    </xf>
    <xf numFmtId="0" fontId="3" fillId="0" borderId="76" xfId="0" applyFont="1" applyBorder="1" applyAlignment="1">
      <alignment horizontal="center" wrapText="1"/>
    </xf>
    <xf numFmtId="0" fontId="3" fillId="0" borderId="0" xfId="0" applyFont="1" applyAlignment="1">
      <alignment horizontal="right" vertical="top"/>
    </xf>
    <xf numFmtId="0" fontId="48" fillId="0" borderId="53" xfId="0" applyFont="1" applyBorder="1" applyAlignment="1">
      <alignment horizontal="left" vertical="center"/>
    </xf>
    <xf numFmtId="0" fontId="48" fillId="0" borderId="52" xfId="0" applyFont="1" applyBorder="1" applyAlignment="1">
      <alignment vertical="center"/>
    </xf>
    <xf numFmtId="0" fontId="48" fillId="0" borderId="60" xfId="0" applyFont="1" applyBorder="1" applyAlignment="1">
      <alignment horizontal="left" vertical="center" wrapText="1"/>
    </xf>
    <xf numFmtId="0" fontId="48" fillId="0" borderId="60" xfId="0" applyFont="1" applyBorder="1" applyAlignment="1">
      <alignment horizontal="center" vertical="center"/>
    </xf>
    <xf numFmtId="43" fontId="48" fillId="0" borderId="52" xfId="23" applyFont="1" applyBorder="1" applyAlignment="1">
      <alignment horizontal="center"/>
    </xf>
    <xf numFmtId="0" fontId="48" fillId="0" borderId="31" xfId="0" applyFont="1" applyBorder="1" applyAlignment="1">
      <alignment horizontal="left" vertical="center"/>
    </xf>
    <xf numFmtId="0" fontId="48" fillId="0" borderId="47" xfId="0" applyFont="1" applyBorder="1" applyAlignment="1">
      <alignment vertical="center"/>
    </xf>
    <xf numFmtId="0" fontId="48" fillId="0" borderId="26" xfId="0" applyFont="1" applyBorder="1" applyAlignment="1">
      <alignment horizontal="left" vertical="center" wrapText="1"/>
    </xf>
    <xf numFmtId="0" fontId="48" fillId="0" borderId="30" xfId="0" applyFont="1" applyBorder="1" applyAlignment="1">
      <alignment horizontal="center" vertical="center"/>
    </xf>
    <xf numFmtId="43" fontId="48" fillId="0" borderId="30" xfId="23" applyFont="1" applyBorder="1" applyAlignment="1">
      <alignment horizontal="center"/>
    </xf>
    <xf numFmtId="0" fontId="48" fillId="0" borderId="55" xfId="0" applyFont="1" applyBorder="1" applyAlignment="1">
      <alignment horizontal="left" vertical="center"/>
    </xf>
    <xf numFmtId="0" fontId="48" fillId="0" borderId="40" xfId="0" applyFont="1" applyBorder="1" applyAlignment="1">
      <alignment vertical="center"/>
    </xf>
    <xf numFmtId="0" fontId="48" fillId="0" borderId="57" xfId="0" applyFont="1" applyBorder="1" applyAlignment="1">
      <alignment horizontal="center" wrapText="1"/>
    </xf>
    <xf numFmtId="0" fontId="48" fillId="0" borderId="40" xfId="0" applyFont="1" applyBorder="1" applyAlignment="1">
      <alignment horizontal="center" vertical="center"/>
    </xf>
    <xf numFmtId="43" fontId="48" fillId="0" borderId="40" xfId="23" applyFont="1" applyBorder="1" applyAlignment="1">
      <alignment horizontal="center"/>
    </xf>
    <xf numFmtId="0" fontId="48" fillId="0" borderId="60" xfId="0" applyFont="1" applyBorder="1" applyAlignment="1">
      <alignment horizontal="center" vertical="top"/>
    </xf>
    <xf numFmtId="0" fontId="48" fillId="0" borderId="53" xfId="0" applyFont="1" applyBorder="1"/>
    <xf numFmtId="0" fontId="48" fillId="0" borderId="52" xfId="0" applyFont="1" applyBorder="1"/>
    <xf numFmtId="0" fontId="48" fillId="0" borderId="60" xfId="0" applyFont="1" applyBorder="1" applyAlignment="1">
      <alignment horizontal="left"/>
    </xf>
    <xf numFmtId="0" fontId="48" fillId="0" borderId="60" xfId="0" applyFont="1" applyBorder="1" applyAlignment="1">
      <alignment horizontal="center"/>
    </xf>
    <xf numFmtId="43" fontId="48" fillId="0" borderId="60" xfId="23" applyFont="1" applyBorder="1" applyAlignment="1">
      <alignment horizontal="center"/>
    </xf>
    <xf numFmtId="0" fontId="48" fillId="0" borderId="30" xfId="0" applyFont="1" applyBorder="1" applyAlignment="1">
      <alignment horizontal="center" vertical="top"/>
    </xf>
    <xf numFmtId="0" fontId="48" fillId="0" borderId="31" xfId="0" applyFont="1" applyBorder="1"/>
    <xf numFmtId="0" fontId="48" fillId="0" borderId="47" xfId="0" applyFont="1" applyBorder="1"/>
    <xf numFmtId="0" fontId="48" fillId="0" borderId="30" xfId="0" applyFont="1" applyBorder="1" applyAlignment="1">
      <alignment horizontal="left" wrapText="1"/>
    </xf>
    <xf numFmtId="0" fontId="3" fillId="0" borderId="105" xfId="0" applyFont="1" applyBorder="1" applyAlignment="1">
      <alignment horizontal="center" vertical="center" wrapText="1"/>
    </xf>
    <xf numFmtId="0" fontId="54" fillId="0" borderId="16" xfId="0" applyFont="1" applyBorder="1" applyAlignment="1">
      <alignment vertical="center" wrapText="1"/>
    </xf>
    <xf numFmtId="0" fontId="3" fillId="0" borderId="91" xfId="0" applyFont="1" applyBorder="1" applyAlignment="1">
      <alignment horizontal="center"/>
    </xf>
    <xf numFmtId="0" fontId="3" fillId="0" borderId="49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/>
    </xf>
    <xf numFmtId="0" fontId="3" fillId="0" borderId="1" xfId="0" applyFont="1" applyBorder="1"/>
    <xf numFmtId="0" fontId="48" fillId="0" borderId="91" xfId="0" applyFont="1" applyBorder="1" applyAlignment="1">
      <alignment horizontal="center" vertical="top"/>
    </xf>
    <xf numFmtId="0" fontId="3" fillId="0" borderId="47" xfId="0" applyFont="1" applyBorder="1"/>
    <xf numFmtId="0" fontId="3" fillId="0" borderId="30" xfId="0" applyFont="1" applyBorder="1" applyAlignment="1">
      <alignment horizontal="center"/>
    </xf>
    <xf numFmtId="0" fontId="3" fillId="0" borderId="30" xfId="0" applyFont="1" applyBorder="1"/>
    <xf numFmtId="0" fontId="3" fillId="0" borderId="55" xfId="0" applyFont="1" applyBorder="1" applyAlignment="1">
      <alignment horizontal="center" vertical="center"/>
    </xf>
    <xf numFmtId="0" fontId="53" fillId="0" borderId="0" xfId="0" applyFont="1"/>
    <xf numFmtId="0" fontId="3" fillId="0" borderId="0" xfId="0" applyFont="1" applyAlignment="1">
      <alignment horizontal="center" vertical="center"/>
    </xf>
    <xf numFmtId="43" fontId="3" fillId="0" borderId="0" xfId="23" applyFont="1"/>
    <xf numFmtId="0" fontId="14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10" fillId="0" borderId="0" xfId="0" applyFont="1" applyBorder="1" applyAlignment="1">
      <alignment horizontal="left" vertical="center"/>
    </xf>
    <xf numFmtId="43" fontId="9" fillId="0" borderId="64" xfId="23" applyFont="1" applyFill="1" applyBorder="1" applyAlignment="1"/>
    <xf numFmtId="166" fontId="11" fillId="0" borderId="95" xfId="12" applyNumberFormat="1" applyFont="1" applyFill="1" applyBorder="1" applyAlignment="1">
      <alignment horizontal="center"/>
    </xf>
    <xf numFmtId="166" fontId="11" fillId="6" borderId="82" xfId="12" applyNumberFormat="1" applyFont="1" applyFill="1" applyBorder="1" applyAlignment="1">
      <alignment horizontal="center"/>
    </xf>
    <xf numFmtId="1" fontId="11" fillId="6" borderId="49" xfId="12" applyNumberFormat="1" applyFont="1" applyFill="1" applyBorder="1" applyAlignment="1">
      <alignment horizontal="center"/>
    </xf>
    <xf numFmtId="166" fontId="10" fillId="4" borderId="55" xfId="12" applyNumberFormat="1" applyFont="1" applyFill="1" applyBorder="1" applyAlignment="1">
      <alignment horizontal="center" vertical="center"/>
    </xf>
    <xf numFmtId="43" fontId="9" fillId="0" borderId="38" xfId="23" applyFont="1" applyFill="1" applyBorder="1" applyAlignment="1"/>
    <xf numFmtId="1" fontId="11" fillId="0" borderId="105" xfId="12" applyNumberFormat="1" applyFont="1" applyFill="1" applyBorder="1" applyAlignment="1">
      <alignment horizontal="center"/>
    </xf>
    <xf numFmtId="166" fontId="11" fillId="9" borderId="49" xfId="12" applyNumberFormat="1" applyFont="1" applyFill="1" applyBorder="1" applyAlignment="1">
      <alignment horizontal="center"/>
    </xf>
    <xf numFmtId="1" fontId="44" fillId="0" borderId="49" xfId="12" applyNumberFormat="1" applyFont="1" applyFill="1" applyBorder="1" applyAlignment="1">
      <alignment horizontal="center"/>
    </xf>
    <xf numFmtId="1" fontId="44" fillId="2" borderId="49" xfId="12" applyNumberFormat="1" applyFont="1" applyFill="1" applyBorder="1" applyAlignment="1">
      <alignment horizontal="center"/>
    </xf>
    <xf numFmtId="1" fontId="11" fillId="9" borderId="49" xfId="12" applyNumberFormat="1" applyFont="1" applyFill="1" applyBorder="1" applyAlignment="1">
      <alignment horizontal="center"/>
    </xf>
    <xf numFmtId="1" fontId="11" fillId="0" borderId="82" xfId="12" applyNumberFormat="1" applyFont="1" applyFill="1" applyBorder="1" applyAlignment="1">
      <alignment horizontal="center"/>
    </xf>
    <xf numFmtId="166" fontId="11" fillId="0" borderId="123" xfId="12" applyNumberFormat="1" applyFont="1" applyFill="1" applyBorder="1" applyAlignment="1">
      <alignment horizontal="center"/>
    </xf>
    <xf numFmtId="1" fontId="10" fillId="4" borderId="55" xfId="12" applyNumberFormat="1" applyFont="1" applyFill="1" applyBorder="1" applyAlignment="1">
      <alignment horizontal="center" vertical="center"/>
    </xf>
    <xf numFmtId="0" fontId="49" fillId="0" borderId="126" xfId="12" applyFont="1" applyBorder="1" applyAlignment="1">
      <alignment horizontal="center" vertical="center"/>
    </xf>
    <xf numFmtId="0" fontId="8" fillId="0" borderId="58" xfId="0" applyFont="1" applyBorder="1"/>
    <xf numFmtId="0" fontId="8" fillId="0" borderId="90" xfId="0" applyFont="1" applyBorder="1"/>
    <xf numFmtId="0" fontId="22" fillId="0" borderId="65" xfId="12" applyFont="1" applyBorder="1" applyAlignment="1">
      <alignment horizontal="center" vertical="center" wrapText="1"/>
    </xf>
    <xf numFmtId="0" fontId="22" fillId="0" borderId="67" xfId="12" applyFont="1" applyBorder="1" applyAlignment="1">
      <alignment horizontal="center"/>
    </xf>
    <xf numFmtId="0" fontId="22" fillId="0" borderId="63" xfId="12" applyFont="1" applyBorder="1" applyAlignment="1">
      <alignment horizontal="center"/>
    </xf>
    <xf numFmtId="0" fontId="22" fillId="0" borderId="102" xfId="12" applyFont="1" applyBorder="1" applyAlignment="1">
      <alignment horizontal="center"/>
    </xf>
    <xf numFmtId="0" fontId="22" fillId="0" borderId="65" xfId="12" applyFont="1" applyBorder="1" applyAlignment="1">
      <alignment horizontal="center"/>
    </xf>
    <xf numFmtId="0" fontId="22" fillId="0" borderId="75" xfId="12" applyFont="1" applyBorder="1" applyAlignment="1">
      <alignment horizontal="center"/>
    </xf>
    <xf numFmtId="0" fontId="11" fillId="0" borderId="82" xfId="12" applyFont="1" applyFill="1" applyBorder="1"/>
    <xf numFmtId="0" fontId="0" fillId="0" borderId="49" xfId="0" applyBorder="1"/>
    <xf numFmtId="166" fontId="11" fillId="0" borderId="56" xfId="0" applyNumberFormat="1" applyFont="1" applyFill="1" applyBorder="1" applyAlignment="1">
      <alignment horizontal="center"/>
    </xf>
    <xf numFmtId="0" fontId="10" fillId="0" borderId="16" xfId="12" applyFont="1" applyFill="1" applyBorder="1" applyAlignment="1">
      <alignment horizontal="center" wrapText="1"/>
    </xf>
    <xf numFmtId="0" fontId="9" fillId="0" borderId="42" xfId="0" applyFont="1" applyBorder="1"/>
    <xf numFmtId="0" fontId="9" fillId="0" borderId="127" xfId="12" applyFont="1" applyBorder="1" applyAlignment="1">
      <alignment horizontal="center"/>
    </xf>
    <xf numFmtId="3" fontId="9" fillId="0" borderId="64" xfId="12" applyNumberFormat="1" applyFont="1" applyBorder="1" applyAlignment="1">
      <alignment horizontal="center"/>
    </xf>
    <xf numFmtId="0" fontId="9" fillId="0" borderId="107" xfId="9" applyFont="1" applyFill="1" applyBorder="1" applyAlignment="1"/>
    <xf numFmtId="0" fontId="32" fillId="0" borderId="49" xfId="12" applyFont="1" applyFill="1" applyBorder="1" applyAlignment="1">
      <alignment horizontal="center"/>
    </xf>
    <xf numFmtId="0" fontId="9" fillId="0" borderId="65" xfId="12" applyFont="1" applyBorder="1" applyAlignment="1">
      <alignment horizontal="center" vertical="center" wrapText="1"/>
    </xf>
    <xf numFmtId="0" fontId="10" fillId="4" borderId="40" xfId="12" applyFont="1" applyFill="1" applyBorder="1" applyAlignment="1">
      <alignment horizontal="center"/>
    </xf>
    <xf numFmtId="0" fontId="10" fillId="5" borderId="40" xfId="12" applyFont="1" applyFill="1" applyBorder="1" applyAlignment="1">
      <alignment horizontal="center"/>
    </xf>
    <xf numFmtId="0" fontId="9" fillId="5" borderId="63" xfId="12" applyFont="1" applyFill="1" applyBorder="1" applyAlignment="1">
      <alignment horizontal="center"/>
    </xf>
    <xf numFmtId="4" fontId="9" fillId="0" borderId="64" xfId="12" applyNumberFormat="1" applyFont="1" applyBorder="1" applyAlignment="1">
      <alignment horizontal="center"/>
    </xf>
    <xf numFmtId="4" fontId="9" fillId="0" borderId="66" xfId="12" applyNumberFormat="1" applyFont="1" applyBorder="1" applyAlignment="1">
      <alignment horizontal="center"/>
    </xf>
    <xf numFmtId="0" fontId="3" fillId="0" borderId="16" xfId="0" applyFont="1" applyBorder="1" applyAlignment="1">
      <alignment vertical="center" wrapText="1"/>
    </xf>
    <xf numFmtId="0" fontId="10" fillId="0" borderId="4" xfId="12" quotePrefix="1" applyFont="1" applyBorder="1" applyAlignment="1">
      <alignment horizontal="left"/>
    </xf>
    <xf numFmtId="0" fontId="10" fillId="0" borderId="9" xfId="12" quotePrefix="1" applyFont="1" applyBorder="1" applyAlignment="1">
      <alignment horizontal="left"/>
    </xf>
    <xf numFmtId="0" fontId="10" fillId="0" borderId="41" xfId="0" applyFont="1" applyBorder="1"/>
    <xf numFmtId="0" fontId="10" fillId="0" borderId="91" xfId="12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3" fillId="0" borderId="4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0" fillId="0" borderId="6" xfId="12" applyFont="1" applyFill="1" applyBorder="1" applyAlignment="1">
      <alignment horizontal="center"/>
    </xf>
    <xf numFmtId="0" fontId="10" fillId="0" borderId="6" xfId="12" quotePrefix="1" applyFont="1" applyFill="1" applyBorder="1" applyAlignment="1">
      <alignment horizontal="left" vertical="center"/>
    </xf>
    <xf numFmtId="0" fontId="10" fillId="0" borderId="7" xfId="12" applyFont="1" applyFill="1" applyBorder="1" applyAlignment="1">
      <alignment horizontal="left" vertical="center"/>
    </xf>
    <xf numFmtId="0" fontId="10" fillId="0" borderId="7" xfId="12" quotePrefix="1" applyFont="1" applyFill="1" applyBorder="1" applyAlignment="1">
      <alignment horizontal="left" vertical="center"/>
    </xf>
    <xf numFmtId="0" fontId="22" fillId="0" borderId="96" xfId="12" applyFont="1" applyBorder="1" applyAlignment="1">
      <alignment horizontal="center"/>
    </xf>
    <xf numFmtId="0" fontId="10" fillId="0" borderId="9" xfId="12" applyFont="1" applyFill="1" applyBorder="1" applyAlignment="1">
      <alignment horizontal="center"/>
    </xf>
    <xf numFmtId="4" fontId="3" fillId="0" borderId="17" xfId="12" applyNumberFormat="1" applyFont="1" applyBorder="1" applyAlignment="1">
      <alignment horizontal="right"/>
    </xf>
    <xf numFmtId="0" fontId="3" fillId="0" borderId="18" xfId="0" applyFont="1" applyBorder="1" applyAlignment="1">
      <alignment vertical="center" wrapText="1"/>
    </xf>
    <xf numFmtId="0" fontId="48" fillId="0" borderId="17" xfId="0" applyFont="1" applyBorder="1" applyAlignment="1">
      <alignment horizontal="center"/>
    </xf>
    <xf numFmtId="0" fontId="10" fillId="0" borderId="9" xfId="12" applyFont="1" applyFill="1" applyBorder="1" applyAlignment="1">
      <alignment horizontal="center" vertical="top"/>
    </xf>
    <xf numFmtId="0" fontId="11" fillId="0" borderId="26" xfId="0" applyFont="1" applyFill="1" applyBorder="1" applyAlignment="1">
      <alignment horizontal="center"/>
    </xf>
    <xf numFmtId="9" fontId="10" fillId="0" borderId="89" xfId="12" applyNumberFormat="1" applyFont="1" applyBorder="1" applyAlignment="1">
      <alignment horizontal="center"/>
    </xf>
    <xf numFmtId="0" fontId="3" fillId="0" borderId="26" xfId="0" applyFont="1" applyBorder="1" applyAlignment="1">
      <alignment vertical="center"/>
    </xf>
    <xf numFmtId="0" fontId="3" fillId="0" borderId="26" xfId="0" applyFont="1" applyBorder="1" applyAlignment="1">
      <alignment horizontal="center" wrapText="1"/>
    </xf>
    <xf numFmtId="0" fontId="3" fillId="0" borderId="2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43" fontId="3" fillId="0" borderId="16" xfId="23" applyFont="1" applyBorder="1" applyAlignment="1">
      <alignment horizontal="center"/>
    </xf>
    <xf numFmtId="0" fontId="48" fillId="0" borderId="82" xfId="0" applyFont="1" applyBorder="1" applyAlignment="1">
      <alignment horizontal="center" vertical="center"/>
    </xf>
    <xf numFmtId="0" fontId="3" fillId="0" borderId="70" xfId="0" applyFont="1" applyBorder="1" applyAlignment="1">
      <alignment wrapText="1"/>
    </xf>
    <xf numFmtId="43" fontId="3" fillId="0" borderId="46" xfId="23" applyFont="1" applyBorder="1"/>
    <xf numFmtId="0" fontId="48" fillId="0" borderId="105" xfId="0" applyFont="1" applyBorder="1" applyAlignment="1">
      <alignment horizontal="center" vertical="center"/>
    </xf>
    <xf numFmtId="0" fontId="3" fillId="0" borderId="16" xfId="0" applyFont="1" applyBorder="1" applyAlignment="1">
      <alignment wrapText="1"/>
    </xf>
    <xf numFmtId="0" fontId="48" fillId="0" borderId="76" xfId="0" applyFont="1" applyBorder="1" applyAlignment="1">
      <alignment horizontal="center" vertical="center"/>
    </xf>
    <xf numFmtId="0" fontId="3" fillId="0" borderId="76" xfId="0" applyFont="1" applyBorder="1"/>
    <xf numFmtId="0" fontId="48" fillId="0" borderId="31" xfId="0" applyFont="1" applyBorder="1" applyAlignment="1">
      <alignment horizontal="center" vertical="center"/>
    </xf>
    <xf numFmtId="43" fontId="3" fillId="0" borderId="30" xfId="23" applyFont="1" applyBorder="1" applyAlignment="1">
      <alignment horizontal="center"/>
    </xf>
    <xf numFmtId="9" fontId="10" fillId="0" borderId="77" xfId="12" applyNumberFormat="1" applyFont="1" applyBorder="1"/>
    <xf numFmtId="0" fontId="3" fillId="0" borderId="33" xfId="0" applyFont="1" applyBorder="1" applyAlignment="1">
      <alignment horizontal="center"/>
    </xf>
    <xf numFmtId="0" fontId="3" fillId="0" borderId="33" xfId="0" applyFont="1" applyFill="1" applyBorder="1" applyAlignment="1">
      <alignment horizontal="center" vertical="center"/>
    </xf>
    <xf numFmtId="0" fontId="11" fillId="0" borderId="4" xfId="0" applyFont="1" applyBorder="1"/>
    <xf numFmtId="0" fontId="11" fillId="0" borderId="6" xfId="12" quotePrefix="1" applyFont="1" applyBorder="1" applyAlignment="1"/>
    <xf numFmtId="0" fontId="11" fillId="0" borderId="7" xfId="12" quotePrefix="1" applyFont="1" applyBorder="1" applyAlignment="1"/>
    <xf numFmtId="43" fontId="22" fillId="0" borderId="53" xfId="23" applyFont="1" applyBorder="1" applyAlignment="1">
      <alignment horizontal="center"/>
    </xf>
    <xf numFmtId="43" fontId="22" fillId="0" borderId="54" xfId="23" applyFont="1" applyBorder="1" applyAlignment="1">
      <alignment horizontal="center"/>
    </xf>
    <xf numFmtId="0" fontId="11" fillId="0" borderId="128" xfId="12" applyFont="1" applyBorder="1"/>
    <xf numFmtId="0" fontId="11" fillId="0" borderId="128" xfId="12" quotePrefix="1" applyFont="1" applyBorder="1" applyAlignment="1"/>
    <xf numFmtId="0" fontId="11" fillId="0" borderId="128" xfId="0" applyFont="1" applyBorder="1"/>
    <xf numFmtId="1" fontId="11" fillId="3" borderId="1" xfId="12" applyNumberFormat="1" applyFont="1" applyFill="1" applyBorder="1" applyAlignment="1">
      <alignment horizontal="center" vertical="center"/>
    </xf>
    <xf numFmtId="0" fontId="48" fillId="0" borderId="95" xfId="0" applyFont="1" applyBorder="1" applyAlignment="1">
      <alignment horizontal="left" vertical="center"/>
    </xf>
    <xf numFmtId="0" fontId="48" fillId="0" borderId="33" xfId="0" applyFont="1" applyBorder="1" applyAlignment="1">
      <alignment horizontal="left" vertical="center"/>
    </xf>
    <xf numFmtId="0" fontId="3" fillId="0" borderId="60" xfId="0" applyFont="1" applyBorder="1" applyAlignment="1">
      <alignment horizontal="center" vertical="top"/>
    </xf>
    <xf numFmtId="0" fontId="3" fillId="0" borderId="91" xfId="0" applyFont="1" applyBorder="1" applyAlignment="1">
      <alignment horizontal="center" vertical="top"/>
    </xf>
    <xf numFmtId="0" fontId="22" fillId="0" borderId="34" xfId="12" applyFont="1" applyBorder="1" applyAlignment="1">
      <alignment horizontal="left"/>
    </xf>
    <xf numFmtId="0" fontId="3" fillId="0" borderId="60" xfId="0" applyFont="1" applyBorder="1" applyAlignment="1">
      <alignment vertical="top"/>
    </xf>
    <xf numFmtId="0" fontId="3" fillId="0" borderId="91" xfId="0" applyFont="1" applyBorder="1" applyAlignment="1">
      <alignment vertical="top"/>
    </xf>
    <xf numFmtId="0" fontId="3" fillId="0" borderId="30" xfId="0" applyFont="1" applyBorder="1" applyAlignment="1">
      <alignment vertical="top"/>
    </xf>
    <xf numFmtId="0" fontId="3" fillId="0" borderId="30" xfId="0" applyFont="1" applyBorder="1" applyAlignment="1">
      <alignment horizontal="center" wrapText="1"/>
    </xf>
    <xf numFmtId="0" fontId="48" fillId="0" borderId="40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/>
    </xf>
    <xf numFmtId="0" fontId="3" fillId="0" borderId="33" xfId="0" applyFont="1" applyBorder="1" applyAlignment="1">
      <alignment horizontal="left" vertical="center"/>
    </xf>
    <xf numFmtId="0" fontId="3" fillId="0" borderId="33" xfId="0" applyFont="1" applyBorder="1" applyAlignment="1">
      <alignment horizontal="center" wrapText="1"/>
    </xf>
    <xf numFmtId="0" fontId="3" fillId="0" borderId="33" xfId="0" applyFont="1" applyBorder="1" applyAlignment="1">
      <alignment horizontal="center" vertical="center"/>
    </xf>
    <xf numFmtId="43" fontId="3" fillId="0" borderId="33" xfId="23" applyFont="1" applyBorder="1" applyAlignment="1">
      <alignment horizontal="center"/>
    </xf>
    <xf numFmtId="0" fontId="11" fillId="0" borderId="0" xfId="12" quotePrefix="1" applyFont="1" applyBorder="1" applyAlignment="1"/>
    <xf numFmtId="1" fontId="11" fillId="3" borderId="22" xfId="12" applyNumberFormat="1" applyFont="1" applyFill="1" applyBorder="1" applyAlignment="1">
      <alignment horizontal="center"/>
    </xf>
    <xf numFmtId="166" fontId="11" fillId="6" borderId="23" xfId="12" applyNumberFormat="1" applyFont="1" applyFill="1" applyBorder="1" applyAlignment="1">
      <alignment horizontal="center"/>
    </xf>
    <xf numFmtId="0" fontId="22" fillId="0" borderId="39" xfId="9" applyFont="1" applyFill="1" applyBorder="1" applyAlignment="1">
      <alignment horizontal="center"/>
    </xf>
    <xf numFmtId="43" fontId="22" fillId="0" borderId="39" xfId="23" applyFont="1" applyFill="1" applyBorder="1" applyAlignment="1">
      <alignment horizontal="center"/>
    </xf>
    <xf numFmtId="0" fontId="11" fillId="0" borderId="23" xfId="0" applyFont="1" applyBorder="1"/>
    <xf numFmtId="0" fontId="11" fillId="3" borderId="23" xfId="0" applyFont="1" applyFill="1" applyBorder="1" applyAlignment="1">
      <alignment horizontal="center"/>
    </xf>
    <xf numFmtId="0" fontId="10" fillId="5" borderId="65" xfId="12" applyFont="1" applyFill="1" applyBorder="1" applyAlignment="1">
      <alignment horizontal="center"/>
    </xf>
    <xf numFmtId="165" fontId="11" fillId="6" borderId="17" xfId="12" applyNumberFormat="1" applyFont="1" applyFill="1" applyBorder="1" applyAlignment="1">
      <alignment horizontal="center"/>
    </xf>
    <xf numFmtId="165" fontId="11" fillId="6" borderId="1" xfId="23" applyNumberFormat="1" applyFont="1" applyFill="1" applyBorder="1" applyAlignment="1"/>
    <xf numFmtId="0" fontId="10" fillId="0" borderId="6" xfId="12" applyFont="1" applyBorder="1" applyAlignment="1"/>
    <xf numFmtId="0" fontId="10" fillId="0" borderId="7" xfId="12" applyFont="1" applyBorder="1" applyAlignment="1"/>
    <xf numFmtId="0" fontId="10" fillId="0" borderId="27" xfId="12" applyFont="1" applyBorder="1" applyAlignment="1"/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9" fillId="0" borderId="51" xfId="9" applyFont="1" applyFill="1" applyBorder="1" applyAlignment="1">
      <alignment horizontal="left"/>
    </xf>
    <xf numFmtId="0" fontId="9" fillId="0" borderId="54" xfId="9" applyFont="1" applyFill="1" applyBorder="1" applyAlignment="1">
      <alignment horizontal="left"/>
    </xf>
    <xf numFmtId="0" fontId="10" fillId="0" borderId="90" xfId="12" applyFont="1" applyBorder="1" applyAlignment="1">
      <alignment horizontal="center"/>
    </xf>
    <xf numFmtId="1" fontId="11" fillId="6" borderId="49" xfId="12" applyNumberFormat="1" applyFont="1" applyFill="1" applyBorder="1"/>
    <xf numFmtId="166" fontId="11" fillId="6" borderId="76" xfId="12" applyNumberFormat="1" applyFont="1" applyFill="1" applyBorder="1" applyAlignment="1">
      <alignment horizontal="center"/>
    </xf>
    <xf numFmtId="0" fontId="15" fillId="0" borderId="85" xfId="0" applyFont="1" applyBorder="1"/>
    <xf numFmtId="0" fontId="9" fillId="0" borderId="95" xfId="12" applyFont="1" applyBorder="1" applyAlignment="1">
      <alignment horizontal="center"/>
    </xf>
    <xf numFmtId="0" fontId="9" fillId="0" borderId="3" xfId="12" applyFont="1" applyBorder="1" applyAlignment="1">
      <alignment horizontal="center"/>
    </xf>
    <xf numFmtId="0" fontId="9" fillId="0" borderId="33" xfId="12" applyFont="1" applyBorder="1" applyAlignment="1">
      <alignment horizontal="center"/>
    </xf>
    <xf numFmtId="0" fontId="9" fillId="0" borderId="25" xfId="12" applyFont="1" applyBorder="1" applyAlignment="1">
      <alignment horizontal="center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55" fillId="10" borderId="0" xfId="0" applyFont="1" applyFill="1" applyAlignment="1">
      <alignment horizontal="left" wrapText="1"/>
    </xf>
    <xf numFmtId="0" fontId="18" fillId="0" borderId="0" xfId="0" applyFont="1" applyAlignment="1">
      <alignment horizontal="center" wrapText="1"/>
    </xf>
    <xf numFmtId="0" fontId="10" fillId="0" borderId="0" xfId="0" applyFont="1" applyAlignment="1">
      <alignment horizontal="left" wrapText="1"/>
    </xf>
    <xf numFmtId="0" fontId="50" fillId="0" borderId="0" xfId="0" applyFont="1" applyAlignment="1">
      <alignment horizontal="left" wrapText="1"/>
    </xf>
    <xf numFmtId="0" fontId="48" fillId="0" borderId="95" xfId="0" applyFont="1" applyBorder="1" applyAlignment="1">
      <alignment horizontal="left" vertical="center"/>
    </xf>
    <xf numFmtId="0" fontId="48" fillId="0" borderId="33" xfId="0" applyFont="1" applyBorder="1" applyAlignment="1">
      <alignment horizontal="left" vertical="center"/>
    </xf>
    <xf numFmtId="0" fontId="48" fillId="0" borderId="60" xfId="0" applyFont="1" applyBorder="1" applyAlignment="1">
      <alignment horizontal="center" vertical="top"/>
    </xf>
    <xf numFmtId="0" fontId="48" fillId="0" borderId="91" xfId="0" applyFont="1" applyBorder="1" applyAlignment="1">
      <alignment horizontal="center" vertical="top"/>
    </xf>
    <xf numFmtId="0" fontId="52" fillId="0" borderId="0" xfId="0" applyFont="1" applyAlignment="1">
      <alignment horizontal="center"/>
    </xf>
    <xf numFmtId="0" fontId="48" fillId="0" borderId="55" xfId="0" applyFont="1" applyBorder="1" applyAlignment="1">
      <alignment horizontal="center"/>
    </xf>
    <xf numFmtId="0" fontId="48" fillId="0" borderId="40" xfId="0" applyFont="1" applyBorder="1" applyAlignment="1">
      <alignment horizontal="center"/>
    </xf>
    <xf numFmtId="0" fontId="3" fillId="0" borderId="60" xfId="0" applyFont="1" applyBorder="1" applyAlignment="1">
      <alignment horizontal="center" vertical="top"/>
    </xf>
    <xf numFmtId="0" fontId="3" fillId="0" borderId="91" xfId="0" applyFont="1" applyBorder="1" applyAlignment="1">
      <alignment horizontal="center" vertical="top"/>
    </xf>
    <xf numFmtId="0" fontId="3" fillId="0" borderId="4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9" fontId="3" fillId="0" borderId="46" xfId="0" applyNumberFormat="1" applyFont="1" applyBorder="1" applyAlignment="1">
      <alignment horizontal="center" vertical="center"/>
    </xf>
    <xf numFmtId="9" fontId="3" fillId="0" borderId="17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43" fontId="3" fillId="0" borderId="46" xfId="23" applyNumberFormat="1" applyFont="1" applyBorder="1" applyAlignment="1">
      <alignment horizontal="center" vertical="center"/>
    </xf>
    <xf numFmtId="43" fontId="3" fillId="0" borderId="91" xfId="23" applyNumberFormat="1" applyFont="1" applyBorder="1" applyAlignment="1">
      <alignment horizontal="center" vertical="center"/>
    </xf>
    <xf numFmtId="43" fontId="3" fillId="0" borderId="30" xfId="23" applyNumberFormat="1" applyFont="1" applyBorder="1" applyAlignment="1">
      <alignment horizontal="center" vertical="center"/>
    </xf>
    <xf numFmtId="0" fontId="10" fillId="0" borderId="0" xfId="12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5" borderId="51" xfId="12" applyFont="1" applyFill="1" applyBorder="1" applyAlignment="1">
      <alignment horizontal="center" vertical="center"/>
    </xf>
    <xf numFmtId="0" fontId="10" fillId="5" borderId="54" xfId="12" applyFont="1" applyFill="1" applyBorder="1" applyAlignment="1">
      <alignment horizontal="center" vertical="center"/>
    </xf>
    <xf numFmtId="0" fontId="10" fillId="5" borderId="52" xfId="12" applyFont="1" applyFill="1" applyBorder="1" applyAlignment="1">
      <alignment horizontal="center" vertical="center"/>
    </xf>
    <xf numFmtId="0" fontId="10" fillId="5" borderId="58" xfId="12" applyFont="1" applyFill="1" applyBorder="1" applyAlignment="1">
      <alignment horizontal="center" vertical="center"/>
    </xf>
    <xf numFmtId="0" fontId="10" fillId="5" borderId="59" xfId="12" applyFont="1" applyFill="1" applyBorder="1" applyAlignment="1">
      <alignment horizontal="center" vertical="center"/>
    </xf>
    <xf numFmtId="0" fontId="10" fillId="5" borderId="63" xfId="12" applyFont="1" applyFill="1" applyBorder="1" applyAlignment="1">
      <alignment horizontal="center" vertical="center"/>
    </xf>
    <xf numFmtId="0" fontId="9" fillId="0" borderId="51" xfId="12" applyFont="1" applyBorder="1" applyAlignment="1">
      <alignment horizontal="left"/>
    </xf>
    <xf numFmtId="0" fontId="9" fillId="0" borderId="52" xfId="12" applyFont="1" applyBorder="1" applyAlignment="1">
      <alignment horizontal="left"/>
    </xf>
    <xf numFmtId="9" fontId="10" fillId="0" borderId="66" xfId="24" applyFont="1" applyBorder="1" applyAlignment="1">
      <alignment horizontal="center" vertical="center"/>
    </xf>
    <xf numFmtId="9" fontId="10" fillId="0" borderId="75" xfId="24" applyFont="1" applyBorder="1" applyAlignment="1">
      <alignment horizontal="center" vertical="center"/>
    </xf>
    <xf numFmtId="0" fontId="10" fillId="0" borderId="35" xfId="0" applyFont="1" applyBorder="1" applyAlignment="1">
      <alignment horizontal="left" vertical="center"/>
    </xf>
    <xf numFmtId="0" fontId="10" fillId="0" borderId="34" xfId="0" applyFont="1" applyBorder="1" applyAlignment="1">
      <alignment horizontal="left" vertical="center"/>
    </xf>
    <xf numFmtId="0" fontId="10" fillId="0" borderId="44" xfId="0" applyFont="1" applyBorder="1" applyAlignment="1">
      <alignment horizontal="left" vertical="center"/>
    </xf>
    <xf numFmtId="0" fontId="10" fillId="0" borderId="58" xfId="0" applyFont="1" applyBorder="1" applyAlignment="1">
      <alignment horizontal="left"/>
    </xf>
    <xf numFmtId="0" fontId="10" fillId="0" borderId="59" xfId="0" applyFont="1" applyBorder="1" applyAlignment="1">
      <alignment horizontal="left"/>
    </xf>
    <xf numFmtId="0" fontId="10" fillId="0" borderId="48" xfId="0" applyFont="1" applyBorder="1" applyAlignment="1">
      <alignment horizontal="left"/>
    </xf>
    <xf numFmtId="0" fontId="9" fillId="0" borderId="34" xfId="12" applyFont="1" applyBorder="1" applyAlignment="1">
      <alignment horizontal="center"/>
    </xf>
    <xf numFmtId="164" fontId="9" fillId="0" borderId="58" xfId="6" applyFont="1" applyBorder="1" applyAlignment="1">
      <alignment horizontal="left"/>
    </xf>
    <xf numFmtId="164" fontId="9" fillId="0" borderId="63" xfId="6" applyFont="1" applyBorder="1" applyAlignment="1">
      <alignment horizontal="left"/>
    </xf>
    <xf numFmtId="0" fontId="9" fillId="0" borderId="35" xfId="12" applyFont="1" applyBorder="1" applyAlignment="1">
      <alignment horizontal="center"/>
    </xf>
    <xf numFmtId="0" fontId="9" fillId="0" borderId="44" xfId="12" applyFont="1" applyBorder="1" applyAlignment="1">
      <alignment horizontal="center"/>
    </xf>
    <xf numFmtId="0" fontId="22" fillId="0" borderId="4" xfId="15" applyFont="1" applyBorder="1" applyAlignment="1">
      <alignment horizontal="center" wrapText="1"/>
    </xf>
    <xf numFmtId="0" fontId="22" fillId="0" borderId="0" xfId="15" applyFont="1" applyBorder="1" applyAlignment="1">
      <alignment horizontal="center"/>
    </xf>
    <xf numFmtId="0" fontId="22" fillId="0" borderId="5" xfId="15" applyFont="1" applyBorder="1" applyAlignment="1">
      <alignment horizontal="center"/>
    </xf>
    <xf numFmtId="0" fontId="9" fillId="0" borderId="35" xfId="15" applyFont="1" applyBorder="1" applyAlignment="1">
      <alignment horizontal="left" vertical="center"/>
    </xf>
    <xf numFmtId="0" fontId="9" fillId="0" borderId="80" xfId="15" applyFont="1" applyBorder="1" applyAlignment="1">
      <alignment horizontal="left" vertical="center"/>
    </xf>
    <xf numFmtId="0" fontId="9" fillId="0" borderId="93" xfId="15" applyFont="1" applyBorder="1" applyAlignment="1">
      <alignment horizontal="left" vertical="center" wrapText="1"/>
    </xf>
    <xf numFmtId="0" fontId="9" fillId="0" borderId="42" xfId="15" applyFont="1" applyBorder="1" applyAlignment="1">
      <alignment horizontal="left" vertical="center" wrapText="1"/>
    </xf>
    <xf numFmtId="0" fontId="9" fillId="0" borderId="43" xfId="15" applyFont="1" applyBorder="1" applyAlignment="1">
      <alignment horizontal="left" vertical="center" wrapText="1"/>
    </xf>
    <xf numFmtId="0" fontId="11" fillId="0" borderId="2" xfId="12" applyFont="1" applyFill="1" applyBorder="1" applyAlignment="1">
      <alignment wrapText="1"/>
    </xf>
    <xf numFmtId="0" fontId="11" fillId="0" borderId="3" xfId="12" applyFont="1" applyFill="1" applyBorder="1" applyAlignment="1">
      <alignment wrapText="1"/>
    </xf>
    <xf numFmtId="0" fontId="11" fillId="0" borderId="8" xfId="12" applyFont="1" applyFill="1" applyBorder="1" applyAlignment="1">
      <alignment wrapText="1"/>
    </xf>
    <xf numFmtId="0" fontId="22" fillId="0" borderId="58" xfId="15" applyFont="1" applyBorder="1" applyAlignment="1">
      <alignment horizontal="center" wrapText="1"/>
    </xf>
    <xf numFmtId="0" fontId="22" fillId="0" borderId="59" xfId="15" applyFont="1" applyBorder="1" applyAlignment="1">
      <alignment horizontal="center" wrapText="1"/>
    </xf>
    <xf numFmtId="0" fontId="22" fillId="0" borderId="48" xfId="15" applyFont="1" applyBorder="1" applyAlignment="1">
      <alignment horizontal="center" wrapText="1"/>
    </xf>
    <xf numFmtId="0" fontId="9" fillId="0" borderId="96" xfId="12" applyFont="1" applyBorder="1" applyAlignment="1">
      <alignment horizontal="left" vertical="center"/>
    </xf>
    <xf numFmtId="0" fontId="9" fillId="0" borderId="36" xfId="12" applyFont="1" applyBorder="1" applyAlignment="1">
      <alignment horizontal="left" vertical="center"/>
    </xf>
    <xf numFmtId="0" fontId="9" fillId="0" borderId="35" xfId="12" applyFont="1" applyBorder="1" applyAlignment="1">
      <alignment horizontal="left"/>
    </xf>
    <xf numFmtId="0" fontId="9" fillId="0" borderId="34" xfId="12" applyFont="1" applyBorder="1" applyAlignment="1">
      <alignment horizontal="left"/>
    </xf>
    <xf numFmtId="0" fontId="9" fillId="0" borderId="44" xfId="12" applyFont="1" applyBorder="1" applyAlignment="1">
      <alignment horizontal="left"/>
    </xf>
    <xf numFmtId="0" fontId="9" fillId="0" borderId="51" xfId="12" applyFont="1" applyBorder="1" applyAlignment="1">
      <alignment horizontal="left" vertical="center" wrapText="1"/>
    </xf>
    <xf numFmtId="0" fontId="9" fillId="0" borderId="52" xfId="12" applyFont="1" applyBorder="1" applyAlignment="1">
      <alignment horizontal="left" vertical="center" wrapText="1"/>
    </xf>
    <xf numFmtId="0" fontId="9" fillId="0" borderId="58" xfId="12" applyFont="1" applyBorder="1" applyAlignment="1">
      <alignment horizontal="left" vertical="center" wrapText="1"/>
    </xf>
    <xf numFmtId="0" fontId="9" fillId="0" borderId="63" xfId="12" applyFont="1" applyBorder="1" applyAlignment="1">
      <alignment horizontal="left" vertical="center" wrapText="1"/>
    </xf>
    <xf numFmtId="0" fontId="9" fillId="0" borderId="53" xfId="12" applyFont="1" applyBorder="1" applyAlignment="1">
      <alignment horizontal="left" vertical="center"/>
    </xf>
    <xf numFmtId="0" fontId="9" fillId="0" borderId="54" xfId="12" applyFont="1" applyBorder="1" applyAlignment="1">
      <alignment horizontal="left" vertical="center"/>
    </xf>
    <xf numFmtId="0" fontId="9" fillId="0" borderId="102" xfId="12" applyFont="1" applyBorder="1" applyAlignment="1">
      <alignment horizontal="left" vertical="center"/>
    </xf>
    <xf numFmtId="0" fontId="9" fillId="0" borderId="59" xfId="12" applyFont="1" applyBorder="1" applyAlignment="1">
      <alignment horizontal="left" vertical="center"/>
    </xf>
    <xf numFmtId="49" fontId="10" fillId="0" borderId="7" xfId="12" applyNumberFormat="1" applyFont="1" applyBorder="1" applyAlignment="1">
      <alignment horizontal="left" vertical="center" wrapText="1"/>
    </xf>
    <xf numFmtId="49" fontId="10" fillId="0" borderId="18" xfId="12" applyNumberFormat="1" applyFont="1" applyBorder="1" applyAlignment="1">
      <alignment horizontal="left" vertical="center" wrapText="1"/>
    </xf>
    <xf numFmtId="49" fontId="10" fillId="0" borderId="10" xfId="12" applyNumberFormat="1" applyFont="1" applyBorder="1" applyAlignment="1">
      <alignment horizontal="left" vertical="center" wrapText="1"/>
    </xf>
    <xf numFmtId="49" fontId="10" fillId="0" borderId="70" xfId="12" applyNumberFormat="1" applyFont="1" applyBorder="1" applyAlignment="1">
      <alignment horizontal="left" vertical="center" wrapText="1"/>
    </xf>
    <xf numFmtId="43" fontId="9" fillId="0" borderId="38" xfId="23" applyFont="1" applyFill="1" applyBorder="1" applyAlignment="1">
      <alignment horizontal="center"/>
    </xf>
    <xf numFmtId="43" fontId="9" fillId="0" borderId="40" xfId="23" applyFont="1" applyFill="1" applyBorder="1" applyAlignment="1">
      <alignment horizontal="center"/>
    </xf>
    <xf numFmtId="0" fontId="10" fillId="4" borderId="51" xfId="12" applyFont="1" applyFill="1" applyBorder="1" applyAlignment="1">
      <alignment horizontal="center" vertical="center"/>
    </xf>
    <xf numFmtId="0" fontId="10" fillId="4" borderId="54" xfId="12" applyFont="1" applyFill="1" applyBorder="1" applyAlignment="1">
      <alignment horizontal="center" vertical="center"/>
    </xf>
    <xf numFmtId="0" fontId="10" fillId="4" borderId="52" xfId="12" applyFont="1" applyFill="1" applyBorder="1" applyAlignment="1">
      <alignment horizontal="center" vertical="center"/>
    </xf>
    <xf numFmtId="0" fontId="10" fillId="4" borderId="19" xfId="12" applyFont="1" applyFill="1" applyBorder="1" applyAlignment="1">
      <alignment horizontal="center" vertical="center"/>
    </xf>
    <xf numFmtId="0" fontId="10" fillId="4" borderId="20" xfId="12" applyFont="1" applyFill="1" applyBorder="1" applyAlignment="1">
      <alignment horizontal="center" vertical="center"/>
    </xf>
    <xf numFmtId="0" fontId="10" fillId="4" borderId="47" xfId="12" applyFont="1" applyFill="1" applyBorder="1" applyAlignment="1">
      <alignment horizontal="center" vertical="center"/>
    </xf>
    <xf numFmtId="0" fontId="10" fillId="0" borderId="6" xfId="12" applyFont="1" applyBorder="1" applyAlignment="1">
      <alignment horizontal="center"/>
    </xf>
    <xf numFmtId="0" fontId="10" fillId="0" borderId="7" xfId="12" applyFont="1" applyBorder="1" applyAlignment="1">
      <alignment horizontal="center"/>
    </xf>
    <xf numFmtId="0" fontId="10" fillId="0" borderId="27" xfId="12" applyFont="1" applyBorder="1" applyAlignment="1">
      <alignment horizontal="center"/>
    </xf>
    <xf numFmtId="0" fontId="10" fillId="0" borderId="38" xfId="12" applyFont="1" applyFill="1" applyBorder="1" applyAlignment="1">
      <alignment horizontal="center"/>
    </xf>
    <xf numFmtId="0" fontId="10" fillId="0" borderId="39" xfId="12" applyFont="1" applyFill="1" applyBorder="1" applyAlignment="1">
      <alignment horizontal="center"/>
    </xf>
    <xf numFmtId="0" fontId="10" fillId="0" borderId="40" xfId="12" applyFont="1" applyFill="1" applyBorder="1" applyAlignment="1">
      <alignment horizontal="center"/>
    </xf>
    <xf numFmtId="0" fontId="10" fillId="0" borderId="15" xfId="0" applyFont="1" applyBorder="1" applyAlignment="1">
      <alignment horizontal="left"/>
    </xf>
    <xf numFmtId="0" fontId="10" fillId="0" borderId="16" xfId="0" applyFont="1" applyBorder="1" applyAlignment="1">
      <alignment horizontal="left"/>
    </xf>
    <xf numFmtId="49" fontId="10" fillId="0" borderId="15" xfId="12" applyNumberFormat="1" applyFont="1" applyBorder="1" applyAlignment="1">
      <alignment horizontal="left" vertical="center" wrapText="1"/>
    </xf>
    <xf numFmtId="49" fontId="10" fillId="0" borderId="16" xfId="12" applyNumberFormat="1" applyFont="1" applyBorder="1" applyAlignment="1">
      <alignment horizontal="left" vertical="center" wrapText="1"/>
    </xf>
    <xf numFmtId="0" fontId="10" fillId="0" borderId="85" xfId="12" applyFont="1" applyBorder="1" applyAlignment="1">
      <alignment horizontal="left"/>
    </xf>
    <xf numFmtId="0" fontId="10" fillId="0" borderId="90" xfId="12" applyFont="1" applyBorder="1" applyAlignment="1">
      <alignment horizontal="left"/>
    </xf>
    <xf numFmtId="0" fontId="9" fillId="0" borderId="35" xfId="12" applyFont="1" applyBorder="1" applyAlignment="1">
      <alignment horizontal="center" vertical="center"/>
    </xf>
    <xf numFmtId="0" fontId="9" fillId="0" borderId="34" xfId="12" applyFont="1" applyBorder="1" applyAlignment="1">
      <alignment horizontal="center" vertical="center"/>
    </xf>
    <xf numFmtId="0" fontId="9" fillId="0" borderId="80" xfId="12" applyFont="1" applyBorder="1" applyAlignment="1">
      <alignment horizontal="center" vertical="center"/>
    </xf>
    <xf numFmtId="0" fontId="9" fillId="0" borderId="58" xfId="12" applyFont="1" applyBorder="1" applyAlignment="1">
      <alignment horizontal="center" vertical="center"/>
    </xf>
    <xf numFmtId="0" fontId="9" fillId="0" borderId="59" xfId="12" applyFont="1" applyBorder="1" applyAlignment="1">
      <alignment horizontal="center" vertical="center"/>
    </xf>
    <xf numFmtId="0" fontId="9" fillId="0" borderId="63" xfId="12" applyFont="1" applyBorder="1" applyAlignment="1">
      <alignment horizontal="center" vertical="center"/>
    </xf>
    <xf numFmtId="0" fontId="9" fillId="0" borderId="96" xfId="12" applyFont="1" applyBorder="1" applyAlignment="1">
      <alignment horizontal="center"/>
    </xf>
    <xf numFmtId="0" fontId="9" fillId="0" borderId="36" xfId="12" applyFont="1" applyBorder="1" applyAlignment="1">
      <alignment horizontal="center"/>
    </xf>
    <xf numFmtId="0" fontId="10" fillId="0" borderId="15" xfId="12" applyFont="1" applyBorder="1" applyAlignment="1">
      <alignment horizontal="left" vertical="center" wrapText="1"/>
    </xf>
    <xf numFmtId="0" fontId="10" fillId="0" borderId="16" xfId="12" applyFont="1" applyBorder="1" applyAlignment="1">
      <alignment horizontal="left" vertical="center" wrapText="1"/>
    </xf>
    <xf numFmtId="0" fontId="10" fillId="0" borderId="11" xfId="12" applyFont="1" applyBorder="1" applyAlignment="1">
      <alignment horizontal="left"/>
    </xf>
    <xf numFmtId="0" fontId="10" fillId="0" borderId="97" xfId="12" applyFont="1" applyBorder="1" applyAlignment="1">
      <alignment horizontal="left"/>
    </xf>
    <xf numFmtId="0" fontId="9" fillId="0" borderId="45" xfId="9" applyFont="1" applyFill="1" applyBorder="1" applyAlignment="1">
      <alignment horizontal="center"/>
    </xf>
    <xf numFmtId="0" fontId="9" fillId="0" borderId="81" xfId="9" applyFont="1" applyFill="1" applyBorder="1" applyAlignment="1">
      <alignment horizontal="center"/>
    </xf>
    <xf numFmtId="43" fontId="9" fillId="0" borderId="50" xfId="23" applyFont="1" applyFill="1" applyBorder="1" applyAlignment="1">
      <alignment horizontal="center"/>
    </xf>
    <xf numFmtId="43" fontId="9" fillId="0" borderId="57" xfId="23" applyFont="1" applyFill="1" applyBorder="1" applyAlignment="1">
      <alignment horizontal="center"/>
    </xf>
    <xf numFmtId="43" fontId="9" fillId="0" borderId="51" xfId="23" applyFont="1" applyFill="1" applyBorder="1" applyAlignment="1">
      <alignment horizontal="center"/>
    </xf>
    <xf numFmtId="43" fontId="9" fillId="0" borderId="52" xfId="23" applyFont="1" applyFill="1" applyBorder="1" applyAlignment="1">
      <alignment horizontal="center"/>
    </xf>
    <xf numFmtId="0" fontId="10" fillId="0" borderId="2" xfId="12" applyFont="1" applyFill="1" applyBorder="1" applyAlignment="1">
      <alignment wrapText="1"/>
    </xf>
    <xf numFmtId="0" fontId="10" fillId="0" borderId="3" xfId="12" applyFont="1" applyFill="1" applyBorder="1" applyAlignment="1">
      <alignment wrapText="1"/>
    </xf>
    <xf numFmtId="0" fontId="10" fillId="0" borderId="8" xfId="12" applyFont="1" applyFill="1" applyBorder="1" applyAlignment="1">
      <alignment wrapText="1"/>
    </xf>
    <xf numFmtId="0" fontId="9" fillId="0" borderId="37" xfId="12" applyFont="1" applyBorder="1" applyAlignment="1">
      <alignment horizontal="center"/>
    </xf>
    <xf numFmtId="0" fontId="9" fillId="0" borderId="117" xfId="12" applyFont="1" applyBorder="1" applyAlignment="1">
      <alignment horizontal="left" vertical="center"/>
    </xf>
    <xf numFmtId="0" fontId="9" fillId="0" borderId="34" xfId="12" applyFont="1" applyBorder="1" applyAlignment="1">
      <alignment horizontal="left" vertical="center"/>
    </xf>
    <xf numFmtId="0" fontId="9" fillId="0" borderId="44" xfId="12" applyFont="1" applyBorder="1" applyAlignment="1">
      <alignment horizontal="left" vertical="center"/>
    </xf>
    <xf numFmtId="0" fontId="9" fillId="0" borderId="31" xfId="12" applyFont="1" applyBorder="1" applyAlignment="1">
      <alignment horizontal="left" vertical="center"/>
    </xf>
    <xf numFmtId="0" fontId="9" fillId="0" borderId="20" xfId="12" applyFont="1" applyBorder="1" applyAlignment="1">
      <alignment horizontal="left" vertical="center"/>
    </xf>
    <xf numFmtId="0" fontId="9" fillId="0" borderId="21" xfId="12" applyFont="1" applyBorder="1" applyAlignment="1">
      <alignment horizontal="left" vertical="center"/>
    </xf>
    <xf numFmtId="0" fontId="9" fillId="0" borderId="69" xfId="12" applyFont="1" applyBorder="1" applyAlignment="1">
      <alignment horizontal="left" vertical="center"/>
    </xf>
    <xf numFmtId="0" fontId="10" fillId="0" borderId="6" xfId="12" applyFont="1" applyBorder="1" applyAlignment="1"/>
    <xf numFmtId="0" fontId="10" fillId="0" borderId="7" xfId="12" applyFont="1" applyBorder="1" applyAlignment="1"/>
    <xf numFmtId="0" fontId="10" fillId="0" borderId="27" xfId="12" applyFont="1" applyBorder="1" applyAlignment="1"/>
    <xf numFmtId="0" fontId="10" fillId="0" borderId="9" xfId="12" applyFont="1" applyBorder="1" applyAlignment="1">
      <alignment horizontal="center"/>
    </xf>
    <xf numFmtId="0" fontId="10" fillId="0" borderId="10" xfId="12" applyFont="1" applyBorder="1" applyAlignment="1">
      <alignment horizontal="center"/>
    </xf>
    <xf numFmtId="0" fontId="10" fillId="0" borderId="61" xfId="12" applyFont="1" applyBorder="1" applyAlignment="1">
      <alignment horizontal="center"/>
    </xf>
    <xf numFmtId="0" fontId="10" fillId="0" borderId="28" xfId="12" applyFont="1" applyBorder="1" applyAlignment="1">
      <alignment horizontal="center"/>
    </xf>
    <xf numFmtId="0" fontId="10" fillId="0" borderId="29" xfId="12" applyFont="1" applyBorder="1" applyAlignment="1">
      <alignment horizontal="center"/>
    </xf>
    <xf numFmtId="0" fontId="10" fillId="0" borderId="94" xfId="12" applyFont="1" applyBorder="1" applyAlignment="1">
      <alignment horizontal="center"/>
    </xf>
    <xf numFmtId="0" fontId="9" fillId="0" borderId="35" xfId="12" applyFont="1" applyBorder="1" applyAlignment="1">
      <alignment horizontal="left" vertical="center"/>
    </xf>
    <xf numFmtId="0" fontId="9" fillId="0" borderId="80" xfId="12" applyFont="1" applyBorder="1" applyAlignment="1">
      <alignment horizontal="left" vertical="center"/>
    </xf>
    <xf numFmtId="0" fontId="9" fillId="0" borderId="19" xfId="12" applyFont="1" applyBorder="1" applyAlignment="1">
      <alignment horizontal="left" vertical="center"/>
    </xf>
    <xf numFmtId="0" fontId="9" fillId="0" borderId="47" xfId="12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10" fillId="0" borderId="14" xfId="12" applyFont="1" applyBorder="1" applyAlignment="1">
      <alignment horizontal="left"/>
    </xf>
    <xf numFmtId="0" fontId="10" fillId="0" borderId="15" xfId="12" applyFont="1" applyBorder="1" applyAlignment="1">
      <alignment horizontal="left"/>
    </xf>
    <xf numFmtId="0" fontId="10" fillId="0" borderId="84" xfId="12" applyFont="1" applyBorder="1" applyAlignment="1">
      <alignment horizontal="left"/>
    </xf>
    <xf numFmtId="0" fontId="10" fillId="0" borderId="6" xfId="12" applyFont="1" applyFill="1" applyBorder="1" applyAlignment="1">
      <alignment wrapText="1"/>
    </xf>
    <xf numFmtId="0" fontId="10" fillId="0" borderId="7" xfId="12" applyFont="1" applyFill="1" applyBorder="1" applyAlignment="1">
      <alignment wrapText="1"/>
    </xf>
    <xf numFmtId="0" fontId="10" fillId="0" borderId="27" xfId="12" applyFont="1" applyFill="1" applyBorder="1" applyAlignment="1">
      <alignment wrapText="1"/>
    </xf>
    <xf numFmtId="0" fontId="9" fillId="0" borderId="48" xfId="12" applyFont="1" applyBorder="1" applyAlignment="1">
      <alignment horizontal="left" vertical="center"/>
    </xf>
    <xf numFmtId="0" fontId="9" fillId="0" borderId="4" xfId="12" applyFont="1" applyBorder="1" applyAlignment="1">
      <alignment horizontal="left"/>
    </xf>
    <xf numFmtId="0" fontId="9" fillId="0" borderId="26" xfId="12" applyFont="1" applyBorder="1" applyAlignment="1">
      <alignment horizontal="left"/>
    </xf>
    <xf numFmtId="9" fontId="10" fillId="0" borderId="89" xfId="24" applyFont="1" applyBorder="1" applyAlignment="1">
      <alignment horizontal="center" vertical="center"/>
    </xf>
    <xf numFmtId="0" fontId="10" fillId="4" borderId="4" xfId="12" applyFont="1" applyFill="1" applyBorder="1" applyAlignment="1">
      <alignment horizontal="center" vertical="center"/>
    </xf>
    <xf numFmtId="0" fontId="10" fillId="4" borderId="0" xfId="12" applyFont="1" applyFill="1" applyBorder="1" applyAlignment="1">
      <alignment horizontal="center" vertical="center"/>
    </xf>
    <xf numFmtId="0" fontId="10" fillId="4" borderId="26" xfId="12" applyFont="1" applyFill="1" applyBorder="1" applyAlignment="1">
      <alignment horizontal="center" vertical="center"/>
    </xf>
    <xf numFmtId="0" fontId="10" fillId="0" borderId="6" xfId="12" applyFont="1" applyBorder="1" applyAlignment="1">
      <alignment horizontal="left"/>
    </xf>
    <xf numFmtId="0" fontId="10" fillId="0" borderId="7" xfId="12" applyFont="1" applyBorder="1" applyAlignment="1">
      <alignment horizontal="left"/>
    </xf>
    <xf numFmtId="0" fontId="10" fillId="0" borderId="27" xfId="12" applyFont="1" applyBorder="1" applyAlignment="1">
      <alignment horizontal="left"/>
    </xf>
    <xf numFmtId="49" fontId="10" fillId="0" borderId="1" xfId="12" applyNumberFormat="1" applyFont="1" applyBorder="1" applyAlignment="1">
      <alignment horizontal="left" vertical="center" wrapText="1"/>
    </xf>
    <xf numFmtId="0" fontId="9" fillId="0" borderId="62" xfId="9" applyFont="1" applyFill="1" applyBorder="1" applyAlignment="1">
      <alignment horizontal="left"/>
    </xf>
    <xf numFmtId="0" fontId="9" fillId="0" borderId="115" xfId="9" applyFont="1" applyFill="1" applyBorder="1" applyAlignment="1">
      <alignment horizontal="left"/>
    </xf>
    <xf numFmtId="0" fontId="9" fillId="0" borderId="37" xfId="12" applyFont="1" applyBorder="1" applyAlignment="1">
      <alignment horizontal="left" vertical="center"/>
    </xf>
    <xf numFmtId="0" fontId="10" fillId="0" borderId="7" xfId="12" applyFont="1" applyBorder="1" applyAlignment="1">
      <alignment horizontal="left" vertical="center" wrapText="1"/>
    </xf>
    <xf numFmtId="0" fontId="10" fillId="0" borderId="18" xfId="12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/>
    </xf>
    <xf numFmtId="0" fontId="10" fillId="0" borderId="18" xfId="0" applyFont="1" applyBorder="1" applyAlignment="1">
      <alignment horizontal="left"/>
    </xf>
    <xf numFmtId="0" fontId="10" fillId="0" borderId="85" xfId="12" applyFont="1" applyFill="1" applyBorder="1" applyAlignment="1">
      <alignment horizontal="center" wrapText="1"/>
    </xf>
    <xf numFmtId="0" fontId="10" fillId="0" borderId="86" xfId="12" applyFont="1" applyFill="1" applyBorder="1" applyAlignment="1">
      <alignment horizontal="center" wrapText="1"/>
    </xf>
    <xf numFmtId="0" fontId="10" fillId="0" borderId="87" xfId="12" applyFont="1" applyFill="1" applyBorder="1" applyAlignment="1">
      <alignment horizontal="center" wrapText="1"/>
    </xf>
    <xf numFmtId="0" fontId="9" fillId="0" borderId="52" xfId="12" applyFont="1" applyBorder="1" applyAlignment="1">
      <alignment horizontal="left" vertical="center"/>
    </xf>
    <xf numFmtId="0" fontId="9" fillId="0" borderId="56" xfId="12" applyFont="1" applyBorder="1" applyAlignment="1">
      <alignment horizontal="left" vertical="center"/>
    </xf>
    <xf numFmtId="0" fontId="9" fillId="0" borderId="0" xfId="12" applyFont="1" applyBorder="1" applyAlignment="1">
      <alignment horizontal="left" vertical="center"/>
    </xf>
    <xf numFmtId="0" fontId="9" fillId="0" borderId="26" xfId="12" applyFont="1" applyBorder="1" applyAlignment="1">
      <alignment horizontal="left" vertical="center"/>
    </xf>
    <xf numFmtId="0" fontId="9" fillId="0" borderId="41" xfId="9" applyFont="1" applyFill="1" applyBorder="1" applyAlignment="1">
      <alignment horizontal="center"/>
    </xf>
    <xf numFmtId="0" fontId="9" fillId="0" borderId="92" xfId="9" applyFont="1" applyFill="1" applyBorder="1" applyAlignment="1">
      <alignment horizontal="center"/>
    </xf>
    <xf numFmtId="43" fontId="9" fillId="0" borderId="19" xfId="23" applyFont="1" applyFill="1" applyBorder="1" applyAlignment="1">
      <alignment horizontal="center"/>
    </xf>
    <xf numFmtId="43" fontId="9" fillId="0" borderId="47" xfId="23" applyFont="1" applyFill="1" applyBorder="1" applyAlignment="1">
      <alignment horizontal="center"/>
    </xf>
    <xf numFmtId="0" fontId="15" fillId="0" borderId="85" xfId="0" applyFont="1" applyBorder="1" applyAlignment="1">
      <alignment horizontal="center"/>
    </xf>
    <xf numFmtId="0" fontId="15" fillId="0" borderId="90" xfId="0" applyFont="1" applyBorder="1" applyAlignment="1">
      <alignment horizontal="center"/>
    </xf>
    <xf numFmtId="0" fontId="9" fillId="0" borderId="51" xfId="12" applyFont="1" applyBorder="1" applyAlignment="1">
      <alignment horizontal="center" vertical="center" wrapText="1"/>
    </xf>
    <xf numFmtId="0" fontId="9" fillId="0" borderId="52" xfId="12" applyFont="1" applyBorder="1" applyAlignment="1">
      <alignment horizontal="center" vertical="center" wrapText="1"/>
    </xf>
    <xf numFmtId="0" fontId="9" fillId="0" borderId="4" xfId="12" applyFont="1" applyBorder="1" applyAlignment="1">
      <alignment horizontal="center"/>
    </xf>
    <xf numFmtId="0" fontId="9" fillId="0" borderId="0" xfId="12" applyFont="1" applyBorder="1" applyAlignment="1">
      <alignment horizontal="center"/>
    </xf>
    <xf numFmtId="0" fontId="9" fillId="0" borderId="5" xfId="12" applyFont="1" applyBorder="1" applyAlignment="1">
      <alignment horizontal="center"/>
    </xf>
    <xf numFmtId="0" fontId="9" fillId="0" borderId="4" xfId="12" applyFont="1" applyBorder="1" applyAlignment="1">
      <alignment horizontal="left" vertical="center" wrapText="1"/>
    </xf>
    <xf numFmtId="0" fontId="9" fillId="0" borderId="26" xfId="12" applyFont="1" applyBorder="1" applyAlignment="1">
      <alignment horizontal="left" vertical="center" wrapText="1"/>
    </xf>
    <xf numFmtId="0" fontId="9" fillId="0" borderId="5" xfId="12" applyFont="1" applyBorder="1" applyAlignment="1">
      <alignment horizontal="left" vertical="center"/>
    </xf>
    <xf numFmtId="0" fontId="9" fillId="0" borderId="4" xfId="15" applyFont="1" applyBorder="1" applyAlignment="1">
      <alignment horizontal="center"/>
    </xf>
    <xf numFmtId="0" fontId="9" fillId="0" borderId="0" xfId="15" applyFont="1" applyBorder="1" applyAlignment="1">
      <alignment horizontal="center"/>
    </xf>
    <xf numFmtId="0" fontId="9" fillId="0" borderId="5" xfId="15" applyFont="1" applyBorder="1" applyAlignment="1">
      <alignment horizontal="center"/>
    </xf>
    <xf numFmtId="49" fontId="10" fillId="0" borderId="7" xfId="12" applyNumberFormat="1" applyFont="1" applyFill="1" applyBorder="1" applyAlignment="1">
      <alignment horizontal="left" vertical="center" wrapText="1"/>
    </xf>
    <xf numFmtId="49" fontId="10" fillId="0" borderId="18" xfId="12" applyNumberFormat="1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28" xfId="12" applyFont="1" applyFill="1" applyBorder="1" applyAlignment="1">
      <alignment horizontal="center"/>
    </xf>
    <xf numFmtId="0" fontId="10" fillId="0" borderId="29" xfId="12" applyFont="1" applyFill="1" applyBorder="1" applyAlignment="1">
      <alignment horizontal="center"/>
    </xf>
    <xf numFmtId="0" fontId="10" fillId="0" borderId="73" xfId="12" applyFont="1" applyFill="1" applyBorder="1" applyAlignment="1">
      <alignment horizontal="center"/>
    </xf>
    <xf numFmtId="0" fontId="9" fillId="0" borderId="51" xfId="12" applyFont="1" applyBorder="1" applyAlignment="1">
      <alignment horizontal="center" vertical="center"/>
    </xf>
    <xf numFmtId="0" fontId="9" fillId="0" borderId="54" xfId="12" applyFont="1" applyBorder="1" applyAlignment="1">
      <alignment horizontal="center" vertical="center"/>
    </xf>
    <xf numFmtId="0" fontId="9" fillId="0" borderId="52" xfId="12" applyFont="1" applyBorder="1" applyAlignment="1">
      <alignment horizontal="center" vertical="center"/>
    </xf>
    <xf numFmtId="0" fontId="9" fillId="0" borderId="19" xfId="12" applyFont="1" applyBorder="1" applyAlignment="1">
      <alignment horizontal="center" vertical="center"/>
    </xf>
    <xf numFmtId="0" fontId="9" fillId="0" borderId="20" xfId="12" applyFont="1" applyBorder="1" applyAlignment="1">
      <alignment horizontal="center" vertical="center"/>
    </xf>
    <xf numFmtId="0" fontId="9" fillId="0" borderId="47" xfId="12" applyFont="1" applyBorder="1" applyAlignment="1">
      <alignment horizontal="center" vertical="center"/>
    </xf>
    <xf numFmtId="0" fontId="22" fillId="0" borderId="45" xfId="9" applyFont="1" applyFill="1" applyBorder="1" applyAlignment="1">
      <alignment horizontal="center"/>
    </xf>
    <xf numFmtId="0" fontId="22" fillId="0" borderId="81" xfId="9" applyFont="1" applyFill="1" applyBorder="1" applyAlignment="1">
      <alignment horizontal="center"/>
    </xf>
    <xf numFmtId="0" fontId="22" fillId="0" borderId="93" xfId="15" applyFont="1" applyBorder="1" applyAlignment="1">
      <alignment horizontal="left" vertical="center" wrapText="1"/>
    </xf>
    <xf numFmtId="0" fontId="22" fillId="0" borderId="42" xfId="15" applyFont="1" applyBorder="1" applyAlignment="1">
      <alignment horizontal="left" vertical="center" wrapText="1"/>
    </xf>
    <xf numFmtId="0" fontId="22" fillId="0" borderId="43" xfId="15" applyFont="1" applyBorder="1" applyAlignment="1">
      <alignment horizontal="left" vertical="center" wrapText="1"/>
    </xf>
    <xf numFmtId="0" fontId="22" fillId="0" borderId="36" xfId="12" applyFont="1" applyBorder="1" applyAlignment="1">
      <alignment horizontal="left" vertical="center"/>
    </xf>
    <xf numFmtId="0" fontId="22" fillId="0" borderId="37" xfId="12" applyFont="1" applyBorder="1" applyAlignment="1">
      <alignment horizontal="left" vertical="center"/>
    </xf>
    <xf numFmtId="0" fontId="9" fillId="0" borderId="45" xfId="12" applyFont="1" applyBorder="1" applyAlignment="1">
      <alignment horizontal="left"/>
    </xf>
    <xf numFmtId="0" fontId="9" fillId="0" borderId="36" xfId="12" applyFont="1" applyBorder="1" applyAlignment="1">
      <alignment horizontal="left"/>
    </xf>
    <xf numFmtId="0" fontId="9" fillId="0" borderId="37" xfId="12" applyFont="1" applyBorder="1" applyAlignment="1">
      <alignment horizontal="left"/>
    </xf>
    <xf numFmtId="0" fontId="9" fillId="0" borderId="95" xfId="12" applyFont="1" applyBorder="1" applyAlignment="1">
      <alignment horizontal="left"/>
    </xf>
    <xf numFmtId="0" fontId="9" fillId="0" borderId="3" xfId="12" applyFont="1" applyBorder="1" applyAlignment="1">
      <alignment horizontal="left"/>
    </xf>
    <xf numFmtId="0" fontId="9" fillId="0" borderId="8" xfId="12" applyFont="1" applyBorder="1" applyAlignment="1">
      <alignment horizontal="left"/>
    </xf>
    <xf numFmtId="0" fontId="10" fillId="0" borderId="4" xfId="12" applyFont="1" applyFill="1" applyBorder="1" applyAlignment="1">
      <alignment wrapText="1"/>
    </xf>
    <xf numFmtId="0" fontId="10" fillId="0" borderId="0" xfId="12" applyFont="1" applyFill="1" applyBorder="1" applyAlignment="1">
      <alignment wrapText="1"/>
    </xf>
    <xf numFmtId="0" fontId="10" fillId="0" borderId="5" xfId="12" applyFont="1" applyFill="1" applyBorder="1" applyAlignment="1">
      <alignment wrapText="1"/>
    </xf>
    <xf numFmtId="0" fontId="9" fillId="0" borderId="58" xfId="15" applyFont="1" applyBorder="1" applyAlignment="1">
      <alignment horizontal="left" vertical="center"/>
    </xf>
    <xf numFmtId="0" fontId="9" fillId="0" borderId="63" xfId="15" applyFont="1" applyBorder="1" applyAlignment="1">
      <alignment horizontal="left" vertical="center"/>
    </xf>
    <xf numFmtId="0" fontId="9" fillId="0" borderId="117" xfId="15" applyFont="1" applyBorder="1" applyAlignment="1">
      <alignment horizontal="left"/>
    </xf>
    <xf numFmtId="0" fontId="9" fillId="0" borderId="34" xfId="15" applyFont="1" applyBorder="1" applyAlignment="1">
      <alignment horizontal="left"/>
    </xf>
    <xf numFmtId="0" fontId="9" fillId="0" borderId="44" xfId="15" applyFont="1" applyBorder="1" applyAlignment="1">
      <alignment horizontal="left"/>
    </xf>
    <xf numFmtId="0" fontId="9" fillId="0" borderId="59" xfId="15" applyFont="1" applyBorder="1" applyAlignment="1">
      <alignment horizontal="left"/>
    </xf>
    <xf numFmtId="0" fontId="9" fillId="0" borderId="48" xfId="15" applyFont="1" applyBorder="1" applyAlignment="1">
      <alignment horizontal="left"/>
    </xf>
    <xf numFmtId="0" fontId="9" fillId="0" borderId="41" xfId="12" applyFont="1" applyBorder="1" applyAlignment="1">
      <alignment horizontal="left"/>
    </xf>
    <xf numFmtId="0" fontId="9" fillId="0" borderId="42" xfId="12" applyFont="1" applyBorder="1" applyAlignment="1">
      <alignment horizontal="left"/>
    </xf>
    <xf numFmtId="0" fontId="9" fillId="0" borderId="43" xfId="12" applyFont="1" applyBorder="1" applyAlignment="1">
      <alignment horizontal="left"/>
    </xf>
    <xf numFmtId="0" fontId="10" fillId="0" borderId="19" xfId="12" applyFont="1" applyBorder="1" applyAlignment="1">
      <alignment horizontal="center"/>
    </xf>
    <xf numFmtId="0" fontId="10" fillId="0" borderId="20" xfId="12" applyFont="1" applyBorder="1" applyAlignment="1">
      <alignment horizontal="center"/>
    </xf>
    <xf numFmtId="0" fontId="10" fillId="0" borderId="21" xfId="12" applyFont="1" applyBorder="1" applyAlignment="1">
      <alignment horizontal="center"/>
    </xf>
    <xf numFmtId="0" fontId="10" fillId="0" borderId="85" xfId="12" applyFont="1" applyFill="1" applyBorder="1" applyAlignment="1">
      <alignment wrapText="1"/>
    </xf>
    <xf numFmtId="0" fontId="10" fillId="0" borderId="86" xfId="12" applyFont="1" applyFill="1" applyBorder="1" applyAlignment="1">
      <alignment wrapText="1"/>
    </xf>
    <xf numFmtId="0" fontId="10" fillId="0" borderId="87" xfId="12" applyFont="1" applyFill="1" applyBorder="1" applyAlignment="1">
      <alignment wrapText="1"/>
    </xf>
    <xf numFmtId="0" fontId="29" fillId="0" borderId="6" xfId="12" applyFont="1" applyFill="1" applyBorder="1" applyAlignment="1">
      <alignment horizontal="left"/>
    </xf>
    <xf numFmtId="0" fontId="29" fillId="0" borderId="7" xfId="12" applyFont="1" applyFill="1" applyBorder="1" applyAlignment="1">
      <alignment horizontal="left"/>
    </xf>
    <xf numFmtId="0" fontId="29" fillId="0" borderId="18" xfId="12" applyFont="1" applyFill="1" applyBorder="1" applyAlignment="1">
      <alignment horizontal="left"/>
    </xf>
    <xf numFmtId="0" fontId="9" fillId="0" borderId="38" xfId="9" applyFont="1" applyFill="1" applyBorder="1" applyAlignment="1">
      <alignment horizontal="left"/>
    </xf>
    <xf numFmtId="0" fontId="9" fillId="0" borderId="39" xfId="9" applyFont="1" applyFill="1" applyBorder="1" applyAlignment="1">
      <alignment horizontal="left"/>
    </xf>
    <xf numFmtId="4" fontId="9" fillId="0" borderId="2" xfId="9" applyNumberFormat="1" applyFont="1" applyFill="1" applyBorder="1" applyAlignment="1">
      <alignment horizontal="right"/>
    </xf>
    <xf numFmtId="4" fontId="9" fillId="0" borderId="33" xfId="9" applyNumberFormat="1" applyFont="1" applyFill="1" applyBorder="1" applyAlignment="1">
      <alignment horizontal="right"/>
    </xf>
    <xf numFmtId="0" fontId="9" fillId="0" borderId="54" xfId="12" applyFont="1" applyBorder="1" applyAlignment="1">
      <alignment horizontal="left"/>
    </xf>
    <xf numFmtId="0" fontId="10" fillId="0" borderId="6" xfId="12" applyFont="1" applyFill="1" applyBorder="1" applyAlignment="1">
      <alignment horizontal="left"/>
    </xf>
    <xf numFmtId="0" fontId="10" fillId="0" borderId="7" xfId="12" applyFont="1" applyFill="1" applyBorder="1" applyAlignment="1">
      <alignment horizontal="left"/>
    </xf>
    <xf numFmtId="0" fontId="10" fillId="0" borderId="18" xfId="12" applyFont="1" applyFill="1" applyBorder="1" applyAlignment="1">
      <alignment horizontal="left"/>
    </xf>
    <xf numFmtId="0" fontId="9" fillId="0" borderId="100" xfId="9" applyFont="1" applyFill="1" applyBorder="1" applyAlignment="1">
      <alignment horizontal="center"/>
    </xf>
    <xf numFmtId="0" fontId="9" fillId="0" borderId="30" xfId="9" applyFont="1" applyFill="1" applyBorder="1" applyAlignment="1">
      <alignment horizontal="center"/>
    </xf>
    <xf numFmtId="0" fontId="10" fillId="0" borderId="108" xfId="12" applyFont="1" applyBorder="1" applyAlignment="1">
      <alignment horizontal="center" vertical="center"/>
    </xf>
    <xf numFmtId="0" fontId="10" fillId="0" borderId="22" xfId="12" applyFont="1" applyBorder="1" applyAlignment="1">
      <alignment horizontal="center" vertical="center"/>
    </xf>
    <xf numFmtId="0" fontId="10" fillId="0" borderId="35" xfId="12" applyFont="1" applyBorder="1" applyAlignment="1">
      <alignment horizontal="center" vertical="center" wrapText="1"/>
    </xf>
    <xf numFmtId="0" fontId="10" fillId="0" borderId="80" xfId="12" applyFont="1" applyBorder="1" applyAlignment="1">
      <alignment horizontal="center" vertical="center" wrapText="1"/>
    </xf>
    <xf numFmtId="0" fontId="10" fillId="0" borderId="14" xfId="12" applyFont="1" applyBorder="1" applyAlignment="1">
      <alignment horizontal="center" vertical="center" wrapText="1"/>
    </xf>
    <xf numFmtId="0" fontId="10" fillId="0" borderId="16" xfId="12" applyFont="1" applyBorder="1" applyAlignment="1">
      <alignment horizontal="center" vertical="center" wrapText="1"/>
    </xf>
    <xf numFmtId="0" fontId="10" fillId="0" borderId="9" xfId="12" applyFont="1" applyBorder="1" applyAlignment="1">
      <alignment horizontal="center" vertical="center"/>
    </xf>
    <xf numFmtId="0" fontId="10" fillId="0" borderId="70" xfId="12" applyFont="1" applyBorder="1" applyAlignment="1">
      <alignment horizontal="center" vertical="center"/>
    </xf>
    <xf numFmtId="0" fontId="10" fillId="0" borderId="58" xfId="12" applyFont="1" applyBorder="1" applyAlignment="1">
      <alignment horizontal="center" vertical="center"/>
    </xf>
    <xf numFmtId="0" fontId="10" fillId="0" borderId="63" xfId="12" applyFont="1" applyBorder="1" applyAlignment="1">
      <alignment horizontal="center" vertical="center"/>
    </xf>
    <xf numFmtId="0" fontId="10" fillId="0" borderId="72" xfId="12" applyFont="1" applyBorder="1" applyAlignment="1">
      <alignment horizontal="center" vertical="center"/>
    </xf>
    <xf numFmtId="0" fontId="10" fillId="0" borderId="75" xfId="12" applyFont="1" applyBorder="1" applyAlignment="1">
      <alignment horizontal="center" vertical="center"/>
    </xf>
    <xf numFmtId="0" fontId="29" fillId="0" borderId="2" xfId="12" applyFont="1" applyFill="1" applyBorder="1" applyAlignment="1">
      <alignment horizontal="left" vertical="top"/>
    </xf>
    <xf numFmtId="0" fontId="29" fillId="0" borderId="3" xfId="12" applyFont="1" applyFill="1" applyBorder="1" applyAlignment="1">
      <alignment horizontal="left" vertical="top"/>
    </xf>
    <xf numFmtId="0" fontId="29" fillId="0" borderId="33" xfId="12" applyFont="1" applyFill="1" applyBorder="1" applyAlignment="1">
      <alignment horizontal="left" vertical="top"/>
    </xf>
    <xf numFmtId="0" fontId="29" fillId="0" borderId="6" xfId="12" applyFont="1" applyFill="1" applyBorder="1" applyAlignment="1">
      <alignment horizontal="left" vertical="top"/>
    </xf>
    <xf numFmtId="0" fontId="29" fillId="0" borderId="7" xfId="12" applyFont="1" applyFill="1" applyBorder="1" applyAlignment="1">
      <alignment horizontal="left" vertical="top"/>
    </xf>
    <xf numFmtId="0" fontId="29" fillId="0" borderId="18" xfId="12" applyFont="1" applyFill="1" applyBorder="1" applyAlignment="1">
      <alignment horizontal="left" vertical="top"/>
    </xf>
    <xf numFmtId="0" fontId="10" fillId="0" borderId="0" xfId="12" applyFont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26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0" fillId="0" borderId="63" xfId="0" applyFont="1" applyBorder="1" applyAlignment="1">
      <alignment horizontal="left"/>
    </xf>
    <xf numFmtId="0" fontId="10" fillId="0" borderId="59" xfId="0" applyFont="1" applyBorder="1" applyAlignment="1">
      <alignment horizontal="center"/>
    </xf>
    <xf numFmtId="0" fontId="10" fillId="0" borderId="63" xfId="0" applyFont="1" applyBorder="1" applyAlignment="1">
      <alignment horizontal="center"/>
    </xf>
    <xf numFmtId="0" fontId="23" fillId="0" borderId="59" xfId="12" applyFont="1" applyBorder="1" applyAlignment="1">
      <alignment horizontal="center"/>
    </xf>
    <xf numFmtId="0" fontId="23" fillId="0" borderId="48" xfId="12" applyFont="1" applyBorder="1" applyAlignment="1">
      <alignment horizontal="center"/>
    </xf>
    <xf numFmtId="0" fontId="9" fillId="0" borderId="41" xfId="0" applyFont="1" applyBorder="1" applyAlignment="1">
      <alignment horizontal="center"/>
    </xf>
    <xf numFmtId="0" fontId="9" fillId="0" borderId="42" xfId="0" applyFont="1" applyBorder="1" applyAlignment="1">
      <alignment horizontal="center"/>
    </xf>
    <xf numFmtId="0" fontId="9" fillId="0" borderId="92" xfId="0" applyFont="1" applyBorder="1" applyAlignment="1">
      <alignment horizontal="center"/>
    </xf>
    <xf numFmtId="0" fontId="22" fillId="0" borderId="93" xfId="12" applyFont="1" applyBorder="1" applyAlignment="1">
      <alignment horizontal="center"/>
    </xf>
    <xf numFmtId="0" fontId="22" fillId="0" borderId="42" xfId="12" applyFont="1" applyBorder="1" applyAlignment="1">
      <alignment horizontal="center"/>
    </xf>
    <xf numFmtId="0" fontId="22" fillId="0" borderId="43" xfId="12" applyFont="1" applyBorder="1" applyAlignment="1">
      <alignment horizontal="center"/>
    </xf>
    <xf numFmtId="0" fontId="10" fillId="0" borderId="35" xfId="0" applyFont="1" applyBorder="1" applyAlignment="1">
      <alignment horizontal="left"/>
    </xf>
    <xf numFmtId="0" fontId="10" fillId="0" borderId="34" xfId="0" applyFont="1" applyBorder="1" applyAlignment="1">
      <alignment horizontal="left"/>
    </xf>
    <xf numFmtId="0" fontId="10" fillId="0" borderId="80" xfId="0" applyFont="1" applyBorder="1" applyAlignment="1">
      <alignment horizontal="left"/>
    </xf>
    <xf numFmtId="0" fontId="23" fillId="0" borderId="56" xfId="12" applyFont="1" applyBorder="1" applyAlignment="1">
      <alignment horizontal="center"/>
    </xf>
    <xf numFmtId="0" fontId="23" fillId="0" borderId="0" xfId="12" applyFont="1" applyBorder="1" applyAlignment="1">
      <alignment horizontal="center"/>
    </xf>
    <xf numFmtId="0" fontId="23" fillId="0" borderId="5" xfId="12" applyFont="1" applyBorder="1" applyAlignment="1">
      <alignment horizontal="center"/>
    </xf>
    <xf numFmtId="0" fontId="10" fillId="0" borderId="18" xfId="12" applyFont="1" applyBorder="1" applyAlignment="1">
      <alignment horizontal="left"/>
    </xf>
    <xf numFmtId="43" fontId="10" fillId="0" borderId="2" xfId="9" applyNumberFormat="1" applyFont="1" applyFill="1" applyBorder="1" applyAlignment="1">
      <alignment horizontal="left"/>
    </xf>
    <xf numFmtId="43" fontId="10" fillId="0" borderId="33" xfId="9" applyNumberFormat="1" applyFont="1" applyFill="1" applyBorder="1" applyAlignment="1">
      <alignment horizontal="left"/>
    </xf>
    <xf numFmtId="43" fontId="9" fillId="0" borderId="19" xfId="9" applyNumberFormat="1" applyFont="1" applyFill="1" applyBorder="1" applyAlignment="1">
      <alignment horizontal="left"/>
    </xf>
    <xf numFmtId="0" fontId="9" fillId="0" borderId="47" xfId="9" applyFont="1" applyFill="1" applyBorder="1" applyAlignment="1">
      <alignment horizontal="left"/>
    </xf>
    <xf numFmtId="0" fontId="10" fillId="0" borderId="9" xfId="12" applyFont="1" applyBorder="1" applyAlignment="1">
      <alignment horizontal="left"/>
    </xf>
    <xf numFmtId="0" fontId="10" fillId="0" borderId="10" xfId="12" applyFont="1" applyBorder="1" applyAlignment="1">
      <alignment horizontal="left"/>
    </xf>
    <xf numFmtId="0" fontId="10" fillId="0" borderId="70" xfId="12" applyFont="1" applyBorder="1" applyAlignment="1">
      <alignment horizontal="left"/>
    </xf>
    <xf numFmtId="0" fontId="9" fillId="0" borderId="6" xfId="12" applyFont="1" applyFill="1" applyBorder="1" applyAlignment="1">
      <alignment horizontal="left"/>
    </xf>
    <xf numFmtId="0" fontId="9" fillId="0" borderId="7" xfId="12" applyFont="1" applyFill="1" applyBorder="1" applyAlignment="1">
      <alignment horizontal="left"/>
    </xf>
    <xf numFmtId="0" fontId="9" fillId="0" borderId="18" xfId="12" applyFont="1" applyFill="1" applyBorder="1" applyAlignment="1">
      <alignment horizontal="left"/>
    </xf>
    <xf numFmtId="0" fontId="9" fillId="0" borderId="6" xfId="12" applyFont="1" applyBorder="1" applyAlignment="1">
      <alignment horizontal="left"/>
    </xf>
    <xf numFmtId="0" fontId="9" fillId="0" borderId="7" xfId="12" applyFont="1" applyBorder="1" applyAlignment="1">
      <alignment horizontal="left"/>
    </xf>
    <xf numFmtId="0" fontId="9" fillId="0" borderId="18" xfId="12" applyFont="1" applyBorder="1" applyAlignment="1">
      <alignment horizontal="left"/>
    </xf>
    <xf numFmtId="0" fontId="9" fillId="0" borderId="19" xfId="9" applyFont="1" applyFill="1" applyBorder="1" applyAlignment="1">
      <alignment horizontal="center"/>
    </xf>
    <xf numFmtId="0" fontId="9" fillId="0" borderId="47" xfId="9" applyFont="1" applyFill="1" applyBorder="1" applyAlignment="1">
      <alignment horizontal="center"/>
    </xf>
    <xf numFmtId="0" fontId="10" fillId="0" borderId="6" xfId="12" applyFont="1" applyFill="1" applyBorder="1" applyAlignment="1">
      <alignment horizontal="left" vertical="top"/>
    </xf>
    <xf numFmtId="0" fontId="10" fillId="0" borderId="7" xfId="12" applyFont="1" applyFill="1" applyBorder="1" applyAlignment="1">
      <alignment horizontal="left" vertical="top"/>
    </xf>
    <xf numFmtId="0" fontId="10" fillId="0" borderId="18" xfId="12" applyFont="1" applyFill="1" applyBorder="1" applyAlignment="1">
      <alignment horizontal="left" vertical="top"/>
    </xf>
    <xf numFmtId="0" fontId="10" fillId="0" borderId="16" xfId="12" applyFont="1" applyBorder="1" applyAlignment="1">
      <alignment horizontal="left"/>
    </xf>
    <xf numFmtId="0" fontId="9" fillId="0" borderId="2" xfId="12" applyFont="1" applyFill="1" applyBorder="1" applyAlignment="1">
      <alignment horizontal="left" vertical="top"/>
    </xf>
    <xf numFmtId="0" fontId="9" fillId="0" borderId="3" xfId="12" applyFont="1" applyFill="1" applyBorder="1" applyAlignment="1">
      <alignment horizontal="left" vertical="top"/>
    </xf>
    <xf numFmtId="0" fontId="9" fillId="0" borderId="33" xfId="12" applyFont="1" applyFill="1" applyBorder="1" applyAlignment="1">
      <alignment horizontal="left" vertical="top"/>
    </xf>
    <xf numFmtId="0" fontId="9" fillId="0" borderId="117" xfId="15" applyFont="1" applyBorder="1" applyAlignment="1">
      <alignment horizontal="left" vertical="center"/>
    </xf>
    <xf numFmtId="0" fontId="9" fillId="0" borderId="34" xfId="15" applyFont="1" applyBorder="1" applyAlignment="1">
      <alignment horizontal="left" vertical="center"/>
    </xf>
    <xf numFmtId="0" fontId="9" fillId="0" borderId="44" xfId="15" applyFont="1" applyBorder="1" applyAlignment="1">
      <alignment horizontal="left" vertical="center"/>
    </xf>
    <xf numFmtId="0" fontId="9" fillId="0" borderId="102" xfId="15" applyFont="1" applyBorder="1" applyAlignment="1">
      <alignment horizontal="left" vertical="center"/>
    </xf>
    <xf numFmtId="0" fontId="9" fillId="0" borderId="59" xfId="15" applyFont="1" applyBorder="1" applyAlignment="1">
      <alignment horizontal="left" vertical="center"/>
    </xf>
    <xf numFmtId="0" fontId="9" fillId="0" borderId="48" xfId="15" applyFont="1" applyBorder="1" applyAlignment="1">
      <alignment horizontal="left" vertical="center"/>
    </xf>
    <xf numFmtId="0" fontId="9" fillId="0" borderId="0" xfId="15" applyFont="1" applyBorder="1" applyAlignment="1">
      <alignment horizontal="left"/>
    </xf>
    <xf numFmtId="0" fontId="9" fillId="0" borderId="5" xfId="15" applyFont="1" applyBorder="1" applyAlignment="1">
      <alignment horizontal="left"/>
    </xf>
    <xf numFmtId="0" fontId="9" fillId="0" borderId="51" xfId="12" applyFont="1" applyBorder="1" applyAlignment="1">
      <alignment horizontal="left" vertical="center"/>
    </xf>
    <xf numFmtId="0" fontId="9" fillId="0" borderId="4" xfId="12" applyFont="1" applyBorder="1" applyAlignment="1">
      <alignment horizontal="left" vertical="center"/>
    </xf>
    <xf numFmtId="0" fontId="9" fillId="0" borderId="58" xfId="12" applyFont="1" applyBorder="1" applyAlignment="1">
      <alignment horizontal="left" vertical="center"/>
    </xf>
    <xf numFmtId="0" fontId="9" fillId="0" borderId="63" xfId="12" applyFont="1" applyBorder="1" applyAlignment="1">
      <alignment horizontal="left" vertical="center"/>
    </xf>
    <xf numFmtId="0" fontId="9" fillId="0" borderId="27" xfId="12" applyFont="1" applyBorder="1" applyAlignment="1">
      <alignment horizontal="left"/>
    </xf>
    <xf numFmtId="0" fontId="9" fillId="0" borderId="118" xfId="12" applyFont="1" applyBorder="1" applyAlignment="1">
      <alignment horizontal="left"/>
    </xf>
    <xf numFmtId="0" fontId="9" fillId="0" borderId="86" xfId="12" applyFont="1" applyBorder="1" applyAlignment="1">
      <alignment horizontal="left"/>
    </xf>
    <xf numFmtId="0" fontId="9" fillId="0" borderId="87" xfId="12" applyFont="1" applyBorder="1" applyAlignment="1">
      <alignment horizontal="left"/>
    </xf>
    <xf numFmtId="0" fontId="10" fillId="0" borderId="19" xfId="12" applyFont="1" applyBorder="1" applyAlignment="1">
      <alignment horizontal="left" wrapText="1"/>
    </xf>
    <xf numFmtId="0" fontId="10" fillId="0" borderId="20" xfId="12" applyFont="1" applyBorder="1" applyAlignment="1">
      <alignment horizontal="left" wrapText="1"/>
    </xf>
    <xf numFmtId="0" fontId="10" fillId="0" borderId="21" xfId="12" applyFont="1" applyBorder="1" applyAlignment="1">
      <alignment horizontal="left" wrapText="1"/>
    </xf>
    <xf numFmtId="0" fontId="11" fillId="0" borderId="2" xfId="12" applyFont="1" applyFill="1" applyBorder="1" applyAlignment="1">
      <alignment horizontal="left" vertical="top"/>
    </xf>
    <xf numFmtId="0" fontId="11" fillId="0" borderId="3" xfId="12" applyFont="1" applyFill="1" applyBorder="1" applyAlignment="1">
      <alignment horizontal="left" vertical="top"/>
    </xf>
    <xf numFmtId="0" fontId="11" fillId="0" borderId="33" xfId="12" applyFont="1" applyFill="1" applyBorder="1" applyAlignment="1">
      <alignment horizontal="left" vertical="top"/>
    </xf>
    <xf numFmtId="0" fontId="11" fillId="0" borderId="6" xfId="12" applyFont="1" applyFill="1" applyBorder="1" applyAlignment="1">
      <alignment horizontal="left" vertical="top"/>
    </xf>
    <xf numFmtId="0" fontId="11" fillId="0" borderId="7" xfId="12" applyFont="1" applyFill="1" applyBorder="1" applyAlignment="1">
      <alignment horizontal="left" vertical="top"/>
    </xf>
    <xf numFmtId="0" fontId="11" fillId="0" borderId="18" xfId="12" applyFont="1" applyFill="1" applyBorder="1" applyAlignment="1">
      <alignment horizontal="left" vertical="top"/>
    </xf>
    <xf numFmtId="4" fontId="9" fillId="0" borderId="2" xfId="9" applyNumberFormat="1" applyFont="1" applyFill="1" applyBorder="1" applyAlignment="1">
      <alignment horizontal="left"/>
    </xf>
    <xf numFmtId="4" fontId="9" fillId="0" borderId="33" xfId="9" applyNumberFormat="1" applyFont="1" applyFill="1" applyBorder="1" applyAlignment="1">
      <alignment horizontal="left"/>
    </xf>
    <xf numFmtId="4" fontId="9" fillId="0" borderId="6" xfId="9" applyNumberFormat="1" applyFont="1" applyFill="1" applyBorder="1" applyAlignment="1">
      <alignment horizontal="left"/>
    </xf>
    <xf numFmtId="4" fontId="9" fillId="0" borderId="18" xfId="9" applyNumberFormat="1" applyFont="1" applyFill="1" applyBorder="1" applyAlignment="1">
      <alignment horizontal="left"/>
    </xf>
    <xf numFmtId="0" fontId="10" fillId="0" borderId="111" xfId="0" applyFont="1" applyBorder="1" applyAlignment="1">
      <alignment horizontal="left"/>
    </xf>
    <xf numFmtId="0" fontId="10" fillId="0" borderId="46" xfId="0" applyFont="1" applyBorder="1" applyAlignment="1">
      <alignment horizontal="left"/>
    </xf>
    <xf numFmtId="0" fontId="10" fillId="0" borderId="58" xfId="0" applyFont="1" applyBorder="1" applyAlignment="1">
      <alignment horizontal="center"/>
    </xf>
    <xf numFmtId="0" fontId="10" fillId="0" borderId="102" xfId="0" applyFont="1" applyBorder="1" applyAlignment="1">
      <alignment horizontal="center"/>
    </xf>
    <xf numFmtId="0" fontId="10" fillId="0" borderId="4" xfId="0" quotePrefix="1" applyFont="1" applyBorder="1" applyAlignment="1">
      <alignment horizontal="left"/>
    </xf>
    <xf numFmtId="0" fontId="10" fillId="0" borderId="6" xfId="12" applyFont="1" applyFill="1" applyBorder="1" applyAlignment="1">
      <alignment horizontal="center"/>
    </xf>
    <xf numFmtId="0" fontId="10" fillId="0" borderId="7" xfId="12" applyFont="1" applyFill="1" applyBorder="1" applyAlignment="1">
      <alignment horizontal="center"/>
    </xf>
    <xf numFmtId="0" fontId="10" fillId="0" borderId="18" xfId="12" applyFont="1" applyFill="1" applyBorder="1" applyAlignment="1">
      <alignment horizontal="center"/>
    </xf>
    <xf numFmtId="43" fontId="43" fillId="0" borderId="38" xfId="23" applyFont="1" applyFill="1" applyBorder="1" applyAlignment="1">
      <alignment horizontal="center"/>
    </xf>
    <xf numFmtId="43" fontId="43" fillId="0" borderId="40" xfId="23" applyFont="1" applyFill="1" applyBorder="1" applyAlignment="1">
      <alignment horizontal="center"/>
    </xf>
    <xf numFmtId="49" fontId="29" fillId="0" borderId="6" xfId="12" applyNumberFormat="1" applyFont="1" applyFill="1" applyBorder="1" applyAlignment="1">
      <alignment horizontal="left" vertical="top"/>
    </xf>
    <xf numFmtId="49" fontId="29" fillId="0" borderId="7" xfId="12" applyNumberFormat="1" applyFont="1" applyFill="1" applyBorder="1" applyAlignment="1">
      <alignment horizontal="left" vertical="top"/>
    </xf>
    <xf numFmtId="49" fontId="29" fillId="0" borderId="18" xfId="12" applyNumberFormat="1" applyFont="1" applyFill="1" applyBorder="1" applyAlignment="1">
      <alignment horizontal="left" vertical="top"/>
    </xf>
    <xf numFmtId="0" fontId="10" fillId="0" borderId="14" xfId="12" quotePrefix="1" applyFont="1" applyBorder="1" applyAlignment="1">
      <alignment horizontal="left"/>
    </xf>
    <xf numFmtId="0" fontId="10" fillId="0" borderId="15" xfId="12" quotePrefix="1" applyFont="1" applyBorder="1" applyAlignment="1">
      <alignment horizontal="left"/>
    </xf>
    <xf numFmtId="0" fontId="10" fillId="0" borderId="84" xfId="12" quotePrefix="1" applyFont="1" applyBorder="1" applyAlignment="1">
      <alignment horizontal="left"/>
    </xf>
    <xf numFmtId="0" fontId="9" fillId="0" borderId="58" xfId="12" applyFont="1" applyBorder="1" applyAlignment="1">
      <alignment horizontal="center" vertical="center" wrapText="1"/>
    </xf>
    <xf numFmtId="0" fontId="9" fillId="0" borderId="63" xfId="12" applyFont="1" applyBorder="1" applyAlignment="1">
      <alignment horizontal="center" vertical="center" wrapText="1"/>
    </xf>
    <xf numFmtId="0" fontId="9" fillId="0" borderId="4" xfId="15" applyFont="1" applyBorder="1" applyAlignment="1">
      <alignment horizontal="left" vertical="center"/>
    </xf>
    <xf numFmtId="0" fontId="9" fillId="0" borderId="26" xfId="15" applyFont="1" applyBorder="1" applyAlignment="1">
      <alignment horizontal="left" vertical="center"/>
    </xf>
    <xf numFmtId="0" fontId="10" fillId="0" borderId="56" xfId="0" applyFont="1" applyBorder="1" applyAlignment="1">
      <alignment horizontal="center"/>
    </xf>
    <xf numFmtId="0" fontId="10" fillId="0" borderId="11" xfId="12" applyFont="1" applyBorder="1" applyAlignment="1">
      <alignment horizontal="left" vertical="center"/>
    </xf>
    <xf numFmtId="0" fontId="10" fillId="0" borderId="12" xfId="12" applyFont="1" applyBorder="1" applyAlignment="1">
      <alignment horizontal="left" vertical="center"/>
    </xf>
    <xf numFmtId="0" fontId="10" fillId="0" borderId="13" xfId="12" applyFont="1" applyBorder="1" applyAlignment="1">
      <alignment horizontal="left" vertical="center"/>
    </xf>
    <xf numFmtId="0" fontId="9" fillId="0" borderId="51" xfId="9" applyFont="1" applyFill="1" applyBorder="1" applyAlignment="1">
      <alignment horizontal="left"/>
    </xf>
    <xf numFmtId="0" fontId="9" fillId="0" borderId="54" xfId="9" applyFont="1" applyFill="1" applyBorder="1" applyAlignment="1">
      <alignment horizontal="left"/>
    </xf>
    <xf numFmtId="0" fontId="10" fillId="0" borderId="19" xfId="12" applyFont="1" applyBorder="1" applyAlignment="1">
      <alignment horizontal="left" vertical="center"/>
    </xf>
    <xf numFmtId="0" fontId="10" fillId="0" borderId="20" xfId="12" applyFont="1" applyBorder="1" applyAlignment="1">
      <alignment horizontal="left" vertical="center"/>
    </xf>
    <xf numFmtId="0" fontId="10" fillId="0" borderId="21" xfId="12" applyFont="1" applyBorder="1" applyAlignment="1">
      <alignment horizontal="left" vertical="center"/>
    </xf>
    <xf numFmtId="0" fontId="10" fillId="0" borderId="6" xfId="12" applyFont="1" applyBorder="1" applyAlignment="1">
      <alignment horizontal="left" vertical="center"/>
    </xf>
    <xf numFmtId="0" fontId="10" fillId="0" borderId="7" xfId="12" applyFont="1" applyBorder="1" applyAlignment="1">
      <alignment horizontal="left" vertical="center"/>
    </xf>
    <xf numFmtId="0" fontId="10" fillId="0" borderId="27" xfId="12" applyFont="1" applyBorder="1" applyAlignment="1">
      <alignment horizontal="left" vertical="center"/>
    </xf>
    <xf numFmtId="0" fontId="43" fillId="0" borderId="34" xfId="15" applyFont="1" applyBorder="1" applyAlignment="1">
      <alignment horizontal="left"/>
    </xf>
    <xf numFmtId="0" fontId="43" fillId="0" borderId="44" xfId="15" applyFont="1" applyBorder="1" applyAlignment="1">
      <alignment horizontal="left"/>
    </xf>
    <xf numFmtId="0" fontId="43" fillId="0" borderId="0" xfId="15" applyFont="1" applyBorder="1" applyAlignment="1">
      <alignment horizontal="left"/>
    </xf>
    <xf numFmtId="0" fontId="43" fillId="0" borderId="5" xfId="15" applyFont="1" applyBorder="1" applyAlignment="1">
      <alignment horizontal="left"/>
    </xf>
    <xf numFmtId="0" fontId="9" fillId="0" borderId="109" xfId="9" applyFont="1" applyFill="1" applyBorder="1" applyAlignment="1">
      <alignment horizontal="center"/>
    </xf>
    <xf numFmtId="0" fontId="9" fillId="0" borderId="113" xfId="9" applyFont="1" applyFill="1" applyBorder="1" applyAlignment="1">
      <alignment horizontal="center"/>
    </xf>
    <xf numFmtId="0" fontId="29" fillId="0" borderId="6" xfId="12" applyFont="1" applyFill="1" applyBorder="1" applyAlignment="1">
      <alignment horizontal="center"/>
    </xf>
    <xf numFmtId="0" fontId="29" fillId="0" borderId="7" xfId="12" applyFont="1" applyFill="1" applyBorder="1" applyAlignment="1">
      <alignment horizontal="center"/>
    </xf>
    <xf numFmtId="0" fontId="29" fillId="0" borderId="18" xfId="12" applyFont="1" applyFill="1" applyBorder="1" applyAlignment="1">
      <alignment horizontal="center"/>
    </xf>
    <xf numFmtId="0" fontId="9" fillId="0" borderId="7" xfId="12" applyFont="1" applyBorder="1" applyAlignment="1">
      <alignment horizontal="left" vertical="center"/>
    </xf>
    <xf numFmtId="0" fontId="9" fillId="0" borderId="27" xfId="12" applyFont="1" applyBorder="1" applyAlignment="1">
      <alignment horizontal="left" vertical="center"/>
    </xf>
    <xf numFmtId="0" fontId="10" fillId="0" borderId="7" xfId="12" applyFont="1" applyFill="1" applyBorder="1" applyAlignment="1">
      <alignment horizontal="center" vertical="center"/>
    </xf>
    <xf numFmtId="0" fontId="10" fillId="0" borderId="18" xfId="12" quotePrefix="1" applyFont="1" applyFill="1" applyBorder="1" applyAlignment="1">
      <alignment horizontal="center" vertical="center"/>
    </xf>
    <xf numFmtId="0" fontId="10" fillId="0" borderId="6" xfId="12" quotePrefix="1" applyFont="1" applyFill="1" applyBorder="1" applyAlignment="1">
      <alignment horizontal="left" vertical="center"/>
    </xf>
    <xf numFmtId="0" fontId="10" fillId="0" borderId="7" xfId="12" applyFont="1" applyFill="1" applyBorder="1" applyAlignment="1">
      <alignment horizontal="left" vertical="center"/>
    </xf>
    <xf numFmtId="0" fontId="10" fillId="0" borderId="7" xfId="12" quotePrefix="1" applyFont="1" applyFill="1" applyBorder="1" applyAlignment="1">
      <alignment horizontal="left" vertical="center"/>
    </xf>
    <xf numFmtId="0" fontId="10" fillId="0" borderId="15" xfId="12" quotePrefix="1" applyFont="1" applyBorder="1" applyAlignment="1">
      <alignment horizontal="left" vertical="center"/>
    </xf>
    <xf numFmtId="0" fontId="10" fillId="0" borderId="84" xfId="12" quotePrefix="1" applyFont="1" applyBorder="1" applyAlignment="1">
      <alignment horizontal="left" vertical="center"/>
    </xf>
    <xf numFmtId="0" fontId="10" fillId="0" borderId="54" xfId="12" quotePrefix="1" applyFont="1" applyFill="1" applyBorder="1" applyAlignment="1">
      <alignment horizontal="center" vertical="center"/>
    </xf>
    <xf numFmtId="0" fontId="10" fillId="0" borderId="54" xfId="12" applyFont="1" applyFill="1" applyBorder="1" applyAlignment="1">
      <alignment horizontal="center" vertical="center"/>
    </xf>
    <xf numFmtId="0" fontId="9" fillId="0" borderId="58" xfId="15" applyFont="1" applyBorder="1" applyAlignment="1">
      <alignment horizontal="center"/>
    </xf>
    <xf numFmtId="0" fontId="9" fillId="0" borderId="59" xfId="15" applyFont="1" applyBorder="1" applyAlignment="1">
      <alignment horizontal="center"/>
    </xf>
    <xf numFmtId="0" fontId="9" fillId="0" borderId="48" xfId="15" applyFont="1" applyBorder="1" applyAlignment="1">
      <alignment horizontal="center"/>
    </xf>
    <xf numFmtId="0" fontId="9" fillId="0" borderId="35" xfId="12" quotePrefix="1" applyFont="1" applyBorder="1" applyAlignment="1">
      <alignment horizontal="left" vertical="center"/>
    </xf>
    <xf numFmtId="0" fontId="10" fillId="0" borderId="2" xfId="12" quotePrefix="1" applyFont="1" applyFill="1" applyBorder="1" applyAlignment="1">
      <alignment wrapText="1"/>
    </xf>
    <xf numFmtId="0" fontId="10" fillId="0" borderId="3" xfId="12" applyFont="1" applyFill="1" applyBorder="1" applyAlignment="1"/>
    <xf numFmtId="0" fontId="10" fillId="0" borderId="8" xfId="12" applyFont="1" applyFill="1" applyBorder="1" applyAlignment="1"/>
    <xf numFmtId="0" fontId="9" fillId="0" borderId="21" xfId="12" applyFont="1" applyBorder="1" applyAlignment="1">
      <alignment horizontal="center" vertical="center"/>
    </xf>
    <xf numFmtId="0" fontId="9" fillId="0" borderId="35" xfId="15" quotePrefix="1" applyFont="1" applyBorder="1" applyAlignment="1">
      <alignment horizontal="left" vertical="center"/>
    </xf>
    <xf numFmtId="0" fontId="9" fillId="0" borderId="80" xfId="15" quotePrefix="1" applyFont="1" applyBorder="1" applyAlignment="1">
      <alignment horizontal="left" vertical="center"/>
    </xf>
    <xf numFmtId="0" fontId="9" fillId="0" borderId="4" xfId="15" quotePrefix="1" applyFont="1" applyBorder="1" applyAlignment="1">
      <alignment horizontal="left" vertical="center"/>
    </xf>
    <xf numFmtId="0" fontId="9" fillId="0" borderId="26" xfId="15" quotePrefix="1" applyFont="1" applyBorder="1" applyAlignment="1">
      <alignment horizontal="left" vertical="center"/>
    </xf>
    <xf numFmtId="0" fontId="9" fillId="0" borderId="58" xfId="15" quotePrefix="1" applyFont="1" applyBorder="1" applyAlignment="1">
      <alignment horizontal="left" vertical="center"/>
    </xf>
    <xf numFmtId="0" fontId="9" fillId="0" borderId="63" xfId="15" quotePrefix="1" applyFont="1" applyBorder="1" applyAlignment="1">
      <alignment horizontal="left" vertical="center"/>
    </xf>
    <xf numFmtId="0" fontId="9" fillId="0" borderId="51" xfId="12" quotePrefix="1" applyFont="1" applyBorder="1" applyAlignment="1">
      <alignment horizontal="center" vertical="center"/>
    </xf>
    <xf numFmtId="0" fontId="9" fillId="0" borderId="52" xfId="12" quotePrefix="1" applyFont="1" applyBorder="1" applyAlignment="1">
      <alignment horizontal="center" vertical="center"/>
    </xf>
    <xf numFmtId="0" fontId="9" fillId="0" borderId="4" xfId="12" quotePrefix="1" applyFont="1" applyBorder="1" applyAlignment="1">
      <alignment horizontal="center" vertical="center"/>
    </xf>
    <xf numFmtId="0" fontId="9" fillId="0" borderId="26" xfId="12" quotePrefix="1" applyFont="1" applyBorder="1" applyAlignment="1">
      <alignment horizontal="center" vertical="center"/>
    </xf>
    <xf numFmtId="0" fontId="9" fillId="0" borderId="58" xfId="12" quotePrefix="1" applyFont="1" applyBorder="1" applyAlignment="1">
      <alignment horizontal="center" vertical="center"/>
    </xf>
    <xf numFmtId="0" fontId="9" fillId="0" borderId="63" xfId="12" quotePrefix="1" applyFont="1" applyBorder="1" applyAlignment="1">
      <alignment horizontal="center" vertical="center"/>
    </xf>
    <xf numFmtId="0" fontId="6" fillId="0" borderId="95" xfId="12" applyFont="1" applyBorder="1" applyAlignment="1">
      <alignment horizontal="left" vertical="center"/>
    </xf>
    <xf numFmtId="0" fontId="6" fillId="0" borderId="3" xfId="12" applyFont="1" applyBorder="1" applyAlignment="1">
      <alignment horizontal="left" vertical="center"/>
    </xf>
    <xf numFmtId="0" fontId="6" fillId="0" borderId="8" xfId="12" applyFont="1" applyBorder="1" applyAlignment="1">
      <alignment horizontal="left" vertical="center"/>
    </xf>
    <xf numFmtId="0" fontId="9" fillId="0" borderId="0" xfId="15" applyFont="1" applyBorder="1" applyAlignment="1">
      <alignment horizontal="left" vertical="center"/>
    </xf>
    <xf numFmtId="0" fontId="9" fillId="0" borderId="5" xfId="15" applyFont="1" applyBorder="1" applyAlignment="1">
      <alignment horizontal="left" vertical="center"/>
    </xf>
    <xf numFmtId="0" fontId="9" fillId="0" borderId="80" xfId="12" quotePrefix="1" applyFont="1" applyBorder="1" applyAlignment="1">
      <alignment horizontal="left" vertical="center"/>
    </xf>
    <xf numFmtId="0" fontId="9" fillId="0" borderId="19" xfId="12" quotePrefix="1" applyFont="1" applyBorder="1" applyAlignment="1">
      <alignment horizontal="left" vertical="center"/>
    </xf>
    <xf numFmtId="0" fontId="9" fillId="0" borderId="47" xfId="12" quotePrefix="1" applyFont="1" applyBorder="1" applyAlignment="1">
      <alignment horizontal="left" vertical="center"/>
    </xf>
    <xf numFmtId="0" fontId="10" fillId="0" borderId="6" xfId="12" quotePrefix="1" applyFont="1" applyFill="1" applyBorder="1" applyAlignment="1">
      <alignment horizontal="left" wrapText="1"/>
    </xf>
    <xf numFmtId="0" fontId="10" fillId="0" borderId="7" xfId="12" applyFont="1" applyFill="1" applyBorder="1" applyAlignment="1">
      <alignment horizontal="left" wrapText="1"/>
    </xf>
    <xf numFmtId="0" fontId="10" fillId="0" borderId="27" xfId="12" applyFont="1" applyFill="1" applyBorder="1" applyAlignment="1">
      <alignment horizontal="left" wrapText="1"/>
    </xf>
    <xf numFmtId="0" fontId="10" fillId="0" borderId="86" xfId="12" quotePrefix="1" applyFont="1" applyBorder="1" applyAlignment="1">
      <alignment horizontal="left"/>
    </xf>
    <xf numFmtId="0" fontId="10" fillId="0" borderId="86" xfId="12" applyFont="1" applyBorder="1" applyAlignment="1">
      <alignment horizontal="left"/>
    </xf>
    <xf numFmtId="0" fontId="10" fillId="0" borderId="87" xfId="12" applyFont="1" applyBorder="1" applyAlignment="1">
      <alignment horizontal="left"/>
    </xf>
    <xf numFmtId="0" fontId="10" fillId="0" borderId="0" xfId="12" applyFont="1" applyFill="1" applyBorder="1" applyAlignment="1">
      <alignment horizontal="center"/>
    </xf>
    <xf numFmtId="0" fontId="10" fillId="0" borderId="69" xfId="12" applyFont="1" applyFill="1" applyBorder="1" applyAlignment="1">
      <alignment horizontal="center" vertical="center"/>
    </xf>
    <xf numFmtId="0" fontId="9" fillId="0" borderId="41" xfId="12" quotePrefix="1" applyFont="1" applyBorder="1" applyAlignment="1">
      <alignment horizontal="left" vertical="center"/>
    </xf>
    <xf numFmtId="0" fontId="9" fillId="0" borderId="42" xfId="12" applyFont="1" applyBorder="1" applyAlignment="1">
      <alignment horizontal="left" vertical="center"/>
    </xf>
    <xf numFmtId="0" fontId="9" fillId="0" borderId="43" xfId="12" applyFont="1" applyBorder="1" applyAlignment="1">
      <alignment horizontal="left" vertical="center"/>
    </xf>
    <xf numFmtId="0" fontId="10" fillId="0" borderId="111" xfId="12" quotePrefix="1" applyFont="1" applyFill="1" applyBorder="1" applyAlignment="1">
      <alignment horizontal="left" vertical="center"/>
    </xf>
    <xf numFmtId="0" fontId="10" fillId="0" borderId="46" xfId="12" applyFont="1" applyFill="1" applyBorder="1" applyAlignment="1">
      <alignment horizontal="left" vertical="center"/>
    </xf>
    <xf numFmtId="0" fontId="10" fillId="0" borderId="35" xfId="12" quotePrefix="1" applyFont="1" applyBorder="1" applyAlignment="1">
      <alignment horizontal="left" vertical="center"/>
    </xf>
    <xf numFmtId="0" fontId="10" fillId="0" borderId="34" xfId="12" applyFont="1" applyBorder="1" applyAlignment="1">
      <alignment horizontal="left" vertical="center"/>
    </xf>
    <xf numFmtId="0" fontId="10" fillId="0" borderId="44" xfId="12" applyFont="1" applyBorder="1" applyAlignment="1">
      <alignment horizontal="left" vertical="center"/>
    </xf>
    <xf numFmtId="0" fontId="10" fillId="0" borderId="7" xfId="12" quotePrefix="1" applyFont="1" applyFill="1" applyBorder="1" applyAlignment="1">
      <alignment horizontal="center" vertical="center"/>
    </xf>
    <xf numFmtId="0" fontId="9" fillId="0" borderId="0" xfId="12" quotePrefix="1" applyFont="1" applyBorder="1" applyAlignment="1">
      <alignment horizontal="left" vertical="center"/>
    </xf>
    <xf numFmtId="0" fontId="9" fillId="0" borderId="2" xfId="12" quotePrefix="1" applyFont="1" applyFill="1" applyBorder="1" applyAlignment="1">
      <alignment horizontal="left" vertical="center"/>
    </xf>
    <xf numFmtId="0" fontId="9" fillId="0" borderId="3" xfId="12" applyFont="1" applyFill="1" applyBorder="1" applyAlignment="1">
      <alignment horizontal="left" vertical="center"/>
    </xf>
    <xf numFmtId="0" fontId="9" fillId="0" borderId="6" xfId="12" quotePrefix="1" applyFont="1" applyFill="1" applyBorder="1" applyAlignment="1">
      <alignment horizontal="left" vertical="center"/>
    </xf>
    <xf numFmtId="0" fontId="9" fillId="0" borderId="7" xfId="12" applyFont="1" applyFill="1" applyBorder="1" applyAlignment="1">
      <alignment horizontal="left" vertical="center"/>
    </xf>
    <xf numFmtId="0" fontId="9" fillId="0" borderId="95" xfId="12" applyFont="1" applyBorder="1" applyAlignment="1">
      <alignment horizontal="left" vertical="center"/>
    </xf>
    <xf numFmtId="0" fontId="9" fillId="0" borderId="3" xfId="12" applyFont="1" applyBorder="1" applyAlignment="1">
      <alignment horizontal="left" vertical="center"/>
    </xf>
    <xf numFmtId="0" fontId="9" fillId="0" borderId="8" xfId="12" applyFont="1" applyBorder="1" applyAlignment="1">
      <alignment horizontal="left" vertical="center"/>
    </xf>
    <xf numFmtId="0" fontId="10" fillId="0" borderId="35" xfId="12" quotePrefix="1" applyFont="1" applyBorder="1" applyAlignment="1">
      <alignment horizontal="center" vertical="center"/>
    </xf>
    <xf numFmtId="0" fontId="10" fillId="0" borderId="80" xfId="12" quotePrefix="1" applyFont="1" applyBorder="1" applyAlignment="1">
      <alignment horizontal="center" vertical="center"/>
    </xf>
    <xf numFmtId="0" fontId="10" fillId="0" borderId="4" xfId="12" quotePrefix="1" applyFont="1" applyBorder="1" applyAlignment="1">
      <alignment horizontal="center" vertical="center"/>
    </xf>
    <xf numFmtId="0" fontId="10" fillId="0" borderId="26" xfId="12" quotePrefix="1" applyFont="1" applyBorder="1" applyAlignment="1">
      <alignment horizontal="center" vertical="center"/>
    </xf>
    <xf numFmtId="0" fontId="10" fillId="0" borderId="58" xfId="12" quotePrefix="1" applyFont="1" applyBorder="1" applyAlignment="1">
      <alignment horizontal="center" vertical="center"/>
    </xf>
    <xf numFmtId="0" fontId="10" fillId="0" borderId="63" xfId="12" quotePrefix="1" applyFont="1" applyBorder="1" applyAlignment="1">
      <alignment horizontal="center" vertical="center"/>
    </xf>
    <xf numFmtId="0" fontId="10" fillId="0" borderId="108" xfId="12" quotePrefix="1" applyFont="1" applyBorder="1" applyAlignment="1">
      <alignment horizontal="center" vertical="center"/>
    </xf>
    <xf numFmtId="0" fontId="10" fillId="0" borderId="89" xfId="12" quotePrefix="1" applyFont="1" applyBorder="1" applyAlignment="1">
      <alignment horizontal="center" vertical="center"/>
    </xf>
    <xf numFmtId="0" fontId="10" fillId="0" borderId="75" xfId="12" quotePrefix="1" applyFont="1" applyBorder="1" applyAlignment="1">
      <alignment horizontal="center" vertical="center"/>
    </xf>
    <xf numFmtId="49" fontId="10" fillId="0" borderId="6" xfId="12" applyNumberFormat="1" applyFont="1" applyFill="1" applyBorder="1" applyAlignment="1">
      <alignment horizontal="left" vertical="center" wrapText="1"/>
    </xf>
    <xf numFmtId="0" fontId="9" fillId="0" borderId="51" xfId="12" applyFont="1" applyBorder="1" applyAlignment="1">
      <alignment horizontal="left" vertical="top" wrapText="1"/>
    </xf>
    <xf numFmtId="0" fontId="9" fillId="0" borderId="52" xfId="12" applyFont="1" applyBorder="1" applyAlignment="1">
      <alignment horizontal="left" vertical="top" wrapText="1"/>
    </xf>
    <xf numFmtId="0" fontId="9" fillId="0" borderId="4" xfId="12" applyFont="1" applyBorder="1" applyAlignment="1">
      <alignment horizontal="left" vertical="top" wrapText="1"/>
    </xf>
    <xf numFmtId="0" fontId="9" fillId="0" borderId="26" xfId="12" applyFont="1" applyBorder="1" applyAlignment="1">
      <alignment horizontal="left" vertical="top" wrapText="1"/>
    </xf>
    <xf numFmtId="0" fontId="9" fillId="0" borderId="58" xfId="12" applyFont="1" applyBorder="1" applyAlignment="1">
      <alignment horizontal="left" vertical="top" wrapText="1"/>
    </xf>
    <xf numFmtId="0" fontId="9" fillId="0" borderId="63" xfId="12" applyFont="1" applyBorder="1" applyAlignment="1">
      <alignment horizontal="left" vertical="top" wrapText="1"/>
    </xf>
    <xf numFmtId="0" fontId="10" fillId="0" borderId="14" xfId="12" applyFont="1" applyFill="1" applyBorder="1" applyAlignment="1">
      <alignment wrapText="1"/>
    </xf>
    <xf numFmtId="0" fontId="10" fillId="0" borderId="15" xfId="12" applyFont="1" applyFill="1" applyBorder="1" applyAlignment="1">
      <alignment wrapText="1"/>
    </xf>
    <xf numFmtId="0" fontId="10" fillId="0" borderId="84" xfId="12" applyFont="1" applyFill="1" applyBorder="1" applyAlignment="1">
      <alignment wrapText="1"/>
    </xf>
    <xf numFmtId="0" fontId="10" fillId="0" borderId="10" xfId="12" quotePrefix="1" applyFont="1" applyBorder="1" applyAlignment="1">
      <alignment horizontal="left"/>
    </xf>
    <xf numFmtId="0" fontId="9" fillId="0" borderId="71" xfId="12" applyFont="1" applyBorder="1" applyAlignment="1">
      <alignment horizontal="center" vertical="center"/>
    </xf>
    <xf numFmtId="0" fontId="9" fillId="0" borderId="30" xfId="12" applyFont="1" applyBorder="1" applyAlignment="1">
      <alignment horizontal="center" vertical="center"/>
    </xf>
    <xf numFmtId="0" fontId="10" fillId="0" borderId="35" xfId="12" applyFont="1" applyBorder="1" applyAlignment="1">
      <alignment horizontal="center" wrapText="1"/>
    </xf>
    <xf numFmtId="0" fontId="10" fillId="0" borderId="80" xfId="12" applyFont="1" applyBorder="1" applyAlignment="1">
      <alignment horizontal="center"/>
    </xf>
    <xf numFmtId="0" fontId="10" fillId="0" borderId="58" xfId="12" applyFont="1" applyBorder="1" applyAlignment="1">
      <alignment horizontal="center"/>
    </xf>
    <xf numFmtId="0" fontId="10" fillId="0" borderId="63" xfId="12" applyFont="1" applyBorder="1" applyAlignment="1">
      <alignment horizontal="center"/>
    </xf>
    <xf numFmtId="0" fontId="10" fillId="0" borderId="12" xfId="12" applyFont="1" applyBorder="1" applyAlignment="1">
      <alignment horizontal="left"/>
    </xf>
    <xf numFmtId="0" fontId="10" fillId="0" borderId="13" xfId="12" applyFont="1" applyBorder="1" applyAlignment="1">
      <alignment horizontal="left"/>
    </xf>
    <xf numFmtId="0" fontId="9" fillId="0" borderId="38" xfId="9" applyFont="1" applyFill="1" applyBorder="1" applyAlignment="1">
      <alignment horizontal="center"/>
    </xf>
    <xf numFmtId="0" fontId="9" fillId="0" borderId="40" xfId="9" applyFont="1" applyFill="1" applyBorder="1" applyAlignment="1">
      <alignment horizontal="center"/>
    </xf>
    <xf numFmtId="43" fontId="22" fillId="0" borderId="38" xfId="23" applyFont="1" applyFill="1" applyBorder="1" applyAlignment="1">
      <alignment horizontal="center"/>
    </xf>
    <xf numFmtId="43" fontId="22" fillId="0" borderId="40" xfId="23" applyFont="1" applyFill="1" applyBorder="1" applyAlignment="1">
      <alignment horizontal="center"/>
    </xf>
    <xf numFmtId="0" fontId="11" fillId="0" borderId="6" xfId="12" applyFont="1" applyFill="1" applyBorder="1" applyAlignment="1">
      <alignment horizontal="left" wrapText="1"/>
    </xf>
    <xf numFmtId="0" fontId="11" fillId="0" borderId="7" xfId="12" applyFont="1" applyFill="1" applyBorder="1" applyAlignment="1">
      <alignment horizontal="left" wrapText="1"/>
    </xf>
    <xf numFmtId="0" fontId="11" fillId="0" borderId="18" xfId="12" applyFont="1" applyFill="1" applyBorder="1" applyAlignment="1">
      <alignment horizontal="left" wrapText="1"/>
    </xf>
    <xf numFmtId="0" fontId="11" fillId="0" borderId="6" xfId="12" applyFont="1" applyFill="1" applyBorder="1" applyAlignment="1">
      <alignment horizontal="left"/>
    </xf>
    <xf numFmtId="0" fontId="11" fillId="0" borderId="7" xfId="12" applyFont="1" applyFill="1" applyBorder="1" applyAlignment="1">
      <alignment horizontal="left"/>
    </xf>
    <xf numFmtId="0" fontId="11" fillId="0" borderId="18" xfId="12" applyFont="1" applyFill="1" applyBorder="1" applyAlignment="1">
      <alignment horizontal="left"/>
    </xf>
    <xf numFmtId="0" fontId="9" fillId="0" borderId="41" xfId="12" applyFont="1" applyBorder="1" applyAlignment="1">
      <alignment horizontal="center"/>
    </xf>
    <xf numFmtId="0" fontId="9" fillId="0" borderId="42" xfId="12" applyFont="1" applyBorder="1" applyAlignment="1">
      <alignment horizontal="center"/>
    </xf>
    <xf numFmtId="0" fontId="9" fillId="0" borderId="43" xfId="12" applyFont="1" applyBorder="1" applyAlignment="1">
      <alignment horizontal="center"/>
    </xf>
    <xf numFmtId="0" fontId="11" fillId="0" borderId="6" xfId="12" applyFont="1" applyFill="1" applyBorder="1" applyAlignment="1">
      <alignment horizontal="left" vertical="top" wrapText="1"/>
    </xf>
    <xf numFmtId="0" fontId="11" fillId="0" borderId="7" xfId="12" applyFont="1" applyFill="1" applyBorder="1" applyAlignment="1">
      <alignment horizontal="left" vertical="top" wrapText="1"/>
    </xf>
    <xf numFmtId="0" fontId="11" fillId="0" borderId="18" xfId="12" applyFont="1" applyFill="1" applyBorder="1" applyAlignment="1">
      <alignment horizontal="left" vertical="top" wrapText="1"/>
    </xf>
    <xf numFmtId="0" fontId="9" fillId="0" borderId="0" xfId="12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/>
    </xf>
    <xf numFmtId="0" fontId="22" fillId="0" borderId="117" xfId="12" applyFont="1" applyBorder="1" applyAlignment="1">
      <alignment horizontal="left" vertical="center"/>
    </xf>
    <xf numFmtId="0" fontId="22" fillId="0" borderId="34" xfId="12" applyFont="1" applyBorder="1" applyAlignment="1">
      <alignment horizontal="left" vertical="center"/>
    </xf>
    <xf numFmtId="0" fontId="22" fillId="0" borderId="44" xfId="12" applyFont="1" applyBorder="1" applyAlignment="1">
      <alignment horizontal="left" vertical="center"/>
    </xf>
    <xf numFmtId="0" fontId="22" fillId="0" borderId="31" xfId="12" applyFont="1" applyBorder="1" applyAlignment="1">
      <alignment horizontal="left" vertical="center"/>
    </xf>
    <xf numFmtId="0" fontId="22" fillId="0" borderId="20" xfId="12" applyFont="1" applyBorder="1" applyAlignment="1">
      <alignment horizontal="left" vertical="center"/>
    </xf>
    <xf numFmtId="0" fontId="22" fillId="0" borderId="21" xfId="12" applyFont="1" applyBorder="1" applyAlignment="1">
      <alignment horizontal="left" vertical="center"/>
    </xf>
    <xf numFmtId="0" fontId="9" fillId="0" borderId="41" xfId="12" applyFont="1" applyBorder="1" applyAlignment="1">
      <alignment horizontal="center" vertical="center"/>
    </xf>
    <xf numFmtId="0" fontId="9" fillId="0" borderId="92" xfId="12" applyFont="1" applyBorder="1" applyAlignment="1">
      <alignment horizontal="center" vertical="center"/>
    </xf>
    <xf numFmtId="0" fontId="11" fillId="0" borderId="14" xfId="12" applyFont="1" applyFill="1" applyBorder="1" applyAlignment="1">
      <alignment horizontal="left" vertical="top" wrapText="1"/>
    </xf>
    <xf numFmtId="0" fontId="11" fillId="0" borderId="15" xfId="12" applyFont="1" applyFill="1" applyBorder="1" applyAlignment="1">
      <alignment horizontal="left" vertical="top" wrapText="1"/>
    </xf>
    <xf numFmtId="0" fontId="11" fillId="0" borderId="16" xfId="12" applyFont="1" applyFill="1" applyBorder="1" applyAlignment="1">
      <alignment horizontal="left" vertical="top" wrapText="1"/>
    </xf>
    <xf numFmtId="0" fontId="9" fillId="0" borderId="102" xfId="15" applyFont="1" applyBorder="1" applyAlignment="1">
      <alignment horizontal="left"/>
    </xf>
    <xf numFmtId="0" fontId="34" fillId="0" borderId="117" xfId="15" applyFont="1" applyBorder="1" applyAlignment="1">
      <alignment horizontal="left" wrapText="1"/>
    </xf>
    <xf numFmtId="0" fontId="34" fillId="0" borderId="34" xfId="15" applyFont="1" applyBorder="1" applyAlignment="1">
      <alignment horizontal="left" wrapText="1"/>
    </xf>
    <xf numFmtId="0" fontId="34" fillId="0" borderId="44" xfId="15" applyFont="1" applyBorder="1" applyAlignment="1">
      <alignment horizontal="left" wrapText="1"/>
    </xf>
    <xf numFmtId="0" fontId="34" fillId="0" borderId="56" xfId="15" applyFont="1" applyBorder="1" applyAlignment="1">
      <alignment horizontal="left" wrapText="1"/>
    </xf>
    <xf numFmtId="0" fontId="34" fillId="0" borderId="0" xfId="15" applyFont="1" applyBorder="1" applyAlignment="1">
      <alignment horizontal="left" wrapText="1"/>
    </xf>
    <xf numFmtId="0" fontId="34" fillId="0" borderId="5" xfId="15" applyFont="1" applyBorder="1" applyAlignment="1">
      <alignment horizontal="left" wrapText="1"/>
    </xf>
    <xf numFmtId="0" fontId="9" fillId="0" borderId="117" xfId="15" applyFont="1" applyBorder="1" applyAlignment="1">
      <alignment horizontal="left" vertical="center" wrapText="1"/>
    </xf>
    <xf numFmtId="0" fontId="9" fillId="0" borderId="34" xfId="15" applyFont="1" applyBorder="1" applyAlignment="1">
      <alignment horizontal="left" vertical="center" wrapText="1"/>
    </xf>
    <xf numFmtId="0" fontId="9" fillId="0" borderId="44" xfId="15" applyFont="1" applyBorder="1" applyAlignment="1">
      <alignment horizontal="left" vertical="center" wrapText="1"/>
    </xf>
    <xf numFmtId="0" fontId="9" fillId="0" borderId="41" xfId="15" applyFont="1" applyBorder="1" applyAlignment="1">
      <alignment horizontal="left" vertical="center"/>
    </xf>
    <xf numFmtId="0" fontId="9" fillId="0" borderId="92" xfId="15" applyFont="1" applyBorder="1" applyAlignment="1">
      <alignment horizontal="left" vertical="center"/>
    </xf>
    <xf numFmtId="0" fontId="10" fillId="0" borderId="2" xfId="12" applyFont="1" applyBorder="1" applyAlignment="1">
      <alignment horizontal="left"/>
    </xf>
    <xf numFmtId="0" fontId="10" fillId="0" borderId="33" xfId="12" applyFont="1" applyBorder="1" applyAlignment="1">
      <alignment horizontal="left"/>
    </xf>
    <xf numFmtId="49" fontId="10" fillId="0" borderId="7" xfId="12" applyNumberFormat="1" applyFont="1" applyBorder="1" applyAlignment="1">
      <alignment vertical="center" wrapText="1"/>
    </xf>
    <xf numFmtId="49" fontId="10" fillId="0" borderId="18" xfId="12" applyNumberFormat="1" applyFont="1" applyBorder="1" applyAlignment="1">
      <alignment vertical="center" wrapText="1"/>
    </xf>
    <xf numFmtId="0" fontId="10" fillId="0" borderId="6" xfId="0" applyFont="1" applyBorder="1" applyAlignment="1">
      <alignment horizontal="left"/>
    </xf>
    <xf numFmtId="0" fontId="9" fillId="0" borderId="31" xfId="12" applyFont="1" applyBorder="1" applyAlignment="1">
      <alignment horizontal="center"/>
    </xf>
    <xf numFmtId="0" fontId="9" fillId="0" borderId="20" xfId="12" applyFont="1" applyBorder="1" applyAlignment="1">
      <alignment horizontal="center"/>
    </xf>
    <xf numFmtId="0" fontId="9" fillId="0" borderId="19" xfId="12" applyFont="1" applyBorder="1" applyAlignment="1">
      <alignment horizontal="left" vertical="center" wrapText="1"/>
    </xf>
    <xf numFmtId="0" fontId="9" fillId="0" borderId="47" xfId="12" applyFont="1" applyBorder="1" applyAlignment="1">
      <alignment horizontal="left" vertical="center" wrapText="1"/>
    </xf>
    <xf numFmtId="0" fontId="9" fillId="0" borderId="102" xfId="15" applyFont="1" applyBorder="1" applyAlignment="1">
      <alignment horizontal="left" vertical="center" wrapText="1"/>
    </xf>
    <xf numFmtId="0" fontId="9" fillId="0" borderId="59" xfId="15" applyFont="1" applyBorder="1" applyAlignment="1">
      <alignment horizontal="left" vertical="center" wrapText="1"/>
    </xf>
    <xf numFmtId="0" fontId="9" fillId="0" borderId="48" xfId="15" applyFont="1" applyBorder="1" applyAlignment="1">
      <alignment horizontal="left" vertical="center" wrapText="1"/>
    </xf>
    <xf numFmtId="0" fontId="9" fillId="0" borderId="26" xfId="12" applyFont="1" applyBorder="1" applyAlignment="1">
      <alignment horizontal="center" vertical="center"/>
    </xf>
    <xf numFmtId="0" fontId="10" fillId="0" borderId="38" xfId="0" applyFont="1" applyBorder="1" applyAlignment="1">
      <alignment horizontal="center"/>
    </xf>
    <xf numFmtId="0" fontId="10" fillId="0" borderId="40" xfId="0" applyFont="1" applyBorder="1" applyAlignment="1">
      <alignment horizontal="center"/>
    </xf>
    <xf numFmtId="0" fontId="15" fillId="0" borderId="85" xfId="0" applyFont="1" applyBorder="1" applyAlignment="1">
      <alignment horizontal="left"/>
    </xf>
    <xf numFmtId="0" fontId="15" fillId="0" borderId="90" xfId="0" applyFont="1" applyBorder="1" applyAlignment="1">
      <alignment horizontal="left"/>
    </xf>
    <xf numFmtId="0" fontId="10" fillId="0" borderId="11" xfId="12" applyFont="1" applyBorder="1" applyAlignment="1">
      <alignment horizontal="left" wrapText="1"/>
    </xf>
    <xf numFmtId="0" fontId="21" fillId="0" borderId="6" xfId="0" applyFont="1" applyBorder="1" applyAlignment="1">
      <alignment horizontal="left"/>
    </xf>
    <xf numFmtId="0" fontId="21" fillId="0" borderId="18" xfId="0" applyFont="1" applyBorder="1" applyAlignment="1">
      <alignment horizontal="left"/>
    </xf>
    <xf numFmtId="49" fontId="10" fillId="0" borderId="29" xfId="12" applyNumberFormat="1" applyFont="1" applyBorder="1" applyAlignment="1">
      <alignment horizontal="left" vertical="center" wrapText="1"/>
    </xf>
    <xf numFmtId="49" fontId="10" fillId="0" borderId="73" xfId="12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85" xfId="0" applyFont="1" applyBorder="1" applyAlignment="1">
      <alignment horizontal="center"/>
    </xf>
    <xf numFmtId="0" fontId="10" fillId="0" borderId="90" xfId="0" applyFont="1" applyBorder="1" applyAlignment="1">
      <alignment horizontal="center"/>
    </xf>
    <xf numFmtId="0" fontId="9" fillId="0" borderId="54" xfId="12" applyFont="1" applyBorder="1" applyAlignment="1">
      <alignment horizontal="left" vertical="center" wrapText="1"/>
    </xf>
    <xf numFmtId="0" fontId="22" fillId="0" borderId="50" xfId="9" applyFont="1" applyFill="1" applyBorder="1" applyAlignment="1">
      <alignment horizontal="center"/>
    </xf>
    <xf numFmtId="0" fontId="22" fillId="0" borderId="57" xfId="9" applyFont="1" applyFill="1" applyBorder="1" applyAlignment="1">
      <alignment horizontal="center"/>
    </xf>
    <xf numFmtId="0" fontId="11" fillId="0" borderId="0" xfId="12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9" xfId="12" applyFont="1" applyFill="1" applyBorder="1" applyAlignment="1">
      <alignment horizontal="left"/>
    </xf>
    <xf numFmtId="0" fontId="11" fillId="0" borderId="10" xfId="12" applyFont="1" applyFill="1" applyBorder="1" applyAlignment="1">
      <alignment horizontal="left"/>
    </xf>
    <xf numFmtId="0" fontId="11" fillId="0" borderId="70" xfId="12" applyFont="1" applyFill="1" applyBorder="1" applyAlignment="1">
      <alignment horizontal="left"/>
    </xf>
    <xf numFmtId="0" fontId="22" fillId="0" borderId="38" xfId="9" applyFont="1" applyFill="1" applyBorder="1" applyAlignment="1">
      <alignment horizontal="left"/>
    </xf>
    <xf numFmtId="0" fontId="22" fillId="0" borderId="39" xfId="9" applyFont="1" applyFill="1" applyBorder="1" applyAlignment="1">
      <alignment horizontal="left"/>
    </xf>
    <xf numFmtId="4" fontId="22" fillId="0" borderId="2" xfId="9" applyNumberFormat="1" applyFont="1" applyFill="1" applyBorder="1" applyAlignment="1">
      <alignment horizontal="right"/>
    </xf>
    <xf numFmtId="4" fontId="22" fillId="0" borderId="33" xfId="9" applyNumberFormat="1" applyFont="1" applyFill="1" applyBorder="1" applyAlignment="1">
      <alignment horizontal="right"/>
    </xf>
    <xf numFmtId="9" fontId="11" fillId="0" borderId="66" xfId="24" applyFont="1" applyBorder="1" applyAlignment="1">
      <alignment horizontal="center" vertical="center"/>
    </xf>
    <xf numFmtId="9" fontId="11" fillId="0" borderId="75" xfId="24" applyFont="1" applyBorder="1" applyAlignment="1">
      <alignment horizontal="center" vertical="center"/>
    </xf>
    <xf numFmtId="0" fontId="11" fillId="5" borderId="51" xfId="12" applyFont="1" applyFill="1" applyBorder="1" applyAlignment="1">
      <alignment horizontal="center" vertical="center"/>
    </xf>
    <xf numFmtId="0" fontId="11" fillId="5" borderId="54" xfId="12" applyFont="1" applyFill="1" applyBorder="1" applyAlignment="1">
      <alignment horizontal="center" vertical="center"/>
    </xf>
    <xf numFmtId="0" fontId="11" fillId="5" borderId="52" xfId="12" applyFont="1" applyFill="1" applyBorder="1" applyAlignment="1">
      <alignment horizontal="center" vertical="center"/>
    </xf>
    <xf numFmtId="0" fontId="11" fillId="5" borderId="58" xfId="12" applyFont="1" applyFill="1" applyBorder="1" applyAlignment="1">
      <alignment horizontal="center" vertical="center"/>
    </xf>
    <xf numFmtId="0" fontId="11" fillId="5" borderId="59" xfId="12" applyFont="1" applyFill="1" applyBorder="1" applyAlignment="1">
      <alignment horizontal="center" vertical="center"/>
    </xf>
    <xf numFmtId="0" fontId="11" fillId="5" borderId="63" xfId="12" applyFont="1" applyFill="1" applyBorder="1" applyAlignment="1">
      <alignment horizontal="center" vertical="center"/>
    </xf>
    <xf numFmtId="0" fontId="22" fillId="0" borderId="51" xfId="12" applyFont="1" applyBorder="1" applyAlignment="1">
      <alignment horizontal="left"/>
    </xf>
    <xf numFmtId="0" fontId="22" fillId="0" borderId="54" xfId="12" applyFont="1" applyBorder="1" applyAlignment="1">
      <alignment horizontal="left"/>
    </xf>
    <xf numFmtId="0" fontId="22" fillId="0" borderId="34" xfId="12" applyFont="1" applyBorder="1" applyAlignment="1">
      <alignment horizontal="center"/>
    </xf>
    <xf numFmtId="0" fontId="11" fillId="4" borderId="51" xfId="12" applyFont="1" applyFill="1" applyBorder="1" applyAlignment="1">
      <alignment horizontal="center" vertical="center"/>
    </xf>
    <xf numFmtId="0" fontId="11" fillId="4" borderId="54" xfId="12" applyFont="1" applyFill="1" applyBorder="1" applyAlignment="1">
      <alignment horizontal="center" vertical="center"/>
    </xf>
    <xf numFmtId="0" fontId="11" fillId="4" borderId="52" xfId="12" applyFont="1" applyFill="1" applyBorder="1" applyAlignment="1">
      <alignment horizontal="center" vertical="center"/>
    </xf>
    <xf numFmtId="0" fontId="11" fillId="4" borderId="19" xfId="12" applyFont="1" applyFill="1" applyBorder="1" applyAlignment="1">
      <alignment horizontal="center" vertical="center"/>
    </xf>
    <xf numFmtId="0" fontId="11" fillId="4" borderId="20" xfId="12" applyFont="1" applyFill="1" applyBorder="1" applyAlignment="1">
      <alignment horizontal="center" vertical="center"/>
    </xf>
    <xf numFmtId="0" fontId="11" fillId="4" borderId="47" xfId="12" applyFont="1" applyFill="1" applyBorder="1" applyAlignment="1">
      <alignment horizontal="center" vertical="center"/>
    </xf>
    <xf numFmtId="0" fontId="11" fillId="0" borderId="28" xfId="12" applyFont="1" applyBorder="1" applyAlignment="1">
      <alignment horizontal="left"/>
    </xf>
    <xf numFmtId="0" fontId="11" fillId="0" borderId="29" xfId="12" applyFont="1" applyBorder="1" applyAlignment="1">
      <alignment horizontal="left"/>
    </xf>
    <xf numFmtId="0" fontId="11" fillId="0" borderId="94" xfId="12" applyFont="1" applyBorder="1" applyAlignment="1">
      <alignment horizontal="left"/>
    </xf>
    <xf numFmtId="49" fontId="11" fillId="0" borderId="6" xfId="0" applyNumberFormat="1" applyFont="1" applyBorder="1" applyAlignment="1">
      <alignment horizontal="left"/>
    </xf>
    <xf numFmtId="49" fontId="11" fillId="0" borderId="7" xfId="0" applyNumberFormat="1" applyFont="1" applyBorder="1" applyAlignment="1">
      <alignment horizontal="left"/>
    </xf>
    <xf numFmtId="49" fontId="11" fillId="0" borderId="18" xfId="0" applyNumberFormat="1" applyFont="1" applyBorder="1" applyAlignment="1">
      <alignment horizontal="left"/>
    </xf>
    <xf numFmtId="0" fontId="11" fillId="0" borderId="58" xfId="12" applyFont="1" applyFill="1" applyBorder="1" applyAlignment="1">
      <alignment wrapText="1"/>
    </xf>
    <xf numFmtId="0" fontId="11" fillId="0" borderId="59" xfId="12" applyFont="1" applyFill="1" applyBorder="1" applyAlignment="1">
      <alignment wrapText="1"/>
    </xf>
    <xf numFmtId="0" fontId="11" fillId="0" borderId="48" xfId="12" applyFont="1" applyFill="1" applyBorder="1" applyAlignment="1">
      <alignment wrapText="1"/>
    </xf>
    <xf numFmtId="0" fontId="22" fillId="0" borderId="4" xfId="12" applyFont="1" applyBorder="1" applyAlignment="1">
      <alignment horizontal="left" vertical="center" wrapText="1"/>
    </xf>
    <xf numFmtId="0" fontId="22" fillId="0" borderId="26" xfId="12" applyFont="1" applyBorder="1" applyAlignment="1">
      <alignment horizontal="left" vertical="center" wrapText="1"/>
    </xf>
    <xf numFmtId="0" fontId="22" fillId="0" borderId="58" xfId="12" applyFont="1" applyBorder="1" applyAlignment="1">
      <alignment horizontal="left" vertical="center" wrapText="1"/>
    </xf>
    <xf numFmtId="0" fontId="22" fillId="0" borderId="63" xfId="12" applyFont="1" applyBorder="1" applyAlignment="1">
      <alignment horizontal="left" vertical="center" wrapText="1"/>
    </xf>
    <xf numFmtId="0" fontId="11" fillId="0" borderId="14" xfId="12" applyFont="1" applyBorder="1" applyAlignment="1">
      <alignment horizontal="left"/>
    </xf>
    <xf numFmtId="0" fontId="11" fillId="0" borderId="15" xfId="12" applyFont="1" applyBorder="1" applyAlignment="1">
      <alignment horizontal="left"/>
    </xf>
    <xf numFmtId="0" fontId="11" fillId="0" borderId="84" xfId="12" applyFont="1" applyBorder="1" applyAlignment="1">
      <alignment horizontal="left"/>
    </xf>
    <xf numFmtId="0" fontId="22" fillId="0" borderId="41" xfId="12" applyFont="1" applyBorder="1" applyAlignment="1">
      <alignment horizontal="left"/>
    </xf>
    <xf numFmtId="0" fontId="22" fillId="0" borderId="42" xfId="12" applyFont="1" applyBorder="1" applyAlignment="1">
      <alignment horizontal="left"/>
    </xf>
    <xf numFmtId="0" fontId="22" fillId="0" borderId="43" xfId="12" applyFont="1" applyBorder="1" applyAlignment="1">
      <alignment horizontal="left"/>
    </xf>
    <xf numFmtId="0" fontId="11" fillId="0" borderId="38" xfId="12" applyFont="1" applyFill="1" applyBorder="1" applyAlignment="1">
      <alignment horizontal="center"/>
    </xf>
    <xf numFmtId="0" fontId="11" fillId="0" borderId="39" xfId="12" applyFont="1" applyFill="1" applyBorder="1" applyAlignment="1">
      <alignment horizontal="center"/>
    </xf>
    <xf numFmtId="0" fontId="11" fillId="0" borderId="40" xfId="12" applyFont="1" applyFill="1" applyBorder="1" applyAlignment="1">
      <alignment horizontal="center"/>
    </xf>
    <xf numFmtId="0" fontId="22" fillId="0" borderId="35" xfId="12" applyFont="1" applyBorder="1" applyAlignment="1">
      <alignment horizontal="center" vertical="center"/>
    </xf>
    <xf numFmtId="0" fontId="22" fillId="0" borderId="34" xfId="12" applyFont="1" applyBorder="1" applyAlignment="1">
      <alignment horizontal="center" vertical="center"/>
    </xf>
    <xf numFmtId="0" fontId="22" fillId="0" borderId="58" xfId="12" applyFont="1" applyBorder="1" applyAlignment="1">
      <alignment horizontal="center" vertical="center"/>
    </xf>
    <xf numFmtId="0" fontId="22" fillId="0" borderId="59" xfId="12" applyFont="1" applyBorder="1" applyAlignment="1">
      <alignment horizontal="center" vertical="center"/>
    </xf>
    <xf numFmtId="0" fontId="22" fillId="0" borderId="96" xfId="12" applyFont="1" applyBorder="1" applyAlignment="1">
      <alignment horizontal="center"/>
    </xf>
    <xf numFmtId="0" fontId="22" fillId="0" borderId="36" xfId="12" applyFont="1" applyBorder="1" applyAlignment="1">
      <alignment horizontal="center"/>
    </xf>
    <xf numFmtId="0" fontId="22" fillId="0" borderId="37" xfId="12" applyFont="1" applyBorder="1" applyAlignment="1">
      <alignment horizontal="center"/>
    </xf>
    <xf numFmtId="0" fontId="11" fillId="0" borderId="108" xfId="12" applyFont="1" applyBorder="1" applyAlignment="1">
      <alignment horizontal="center" vertical="center"/>
    </xf>
    <xf numFmtId="0" fontId="11" fillId="0" borderId="22" xfId="12" applyFont="1" applyBorder="1" applyAlignment="1">
      <alignment horizontal="center" vertical="center"/>
    </xf>
    <xf numFmtId="0" fontId="11" fillId="0" borderId="35" xfId="12" applyFont="1" applyBorder="1" applyAlignment="1">
      <alignment horizontal="center" vertical="center" wrapText="1"/>
    </xf>
    <xf numFmtId="0" fontId="11" fillId="0" borderId="80" xfId="12" applyFont="1" applyBorder="1" applyAlignment="1">
      <alignment horizontal="center" vertical="center" wrapText="1"/>
    </xf>
    <xf numFmtId="0" fontId="11" fillId="0" borderId="14" xfId="12" applyFont="1" applyBorder="1" applyAlignment="1">
      <alignment horizontal="center" vertical="center" wrapText="1"/>
    </xf>
    <xf numFmtId="0" fontId="11" fillId="0" borderId="16" xfId="12" applyFont="1" applyBorder="1" applyAlignment="1">
      <alignment horizontal="center" vertical="center" wrapText="1"/>
    </xf>
    <xf numFmtId="0" fontId="11" fillId="0" borderId="9" xfId="12" applyFont="1" applyBorder="1" applyAlignment="1">
      <alignment horizontal="center" vertical="center"/>
    </xf>
    <xf numFmtId="0" fontId="11" fillId="0" borderId="70" xfId="12" applyFont="1" applyBorder="1" applyAlignment="1">
      <alignment horizontal="center" vertical="center"/>
    </xf>
    <xf numFmtId="0" fontId="11" fillId="0" borderId="58" xfId="12" applyFont="1" applyBorder="1" applyAlignment="1">
      <alignment horizontal="center" vertical="center"/>
    </xf>
    <xf numFmtId="0" fontId="11" fillId="0" borderId="63" xfId="12" applyFont="1" applyBorder="1" applyAlignment="1">
      <alignment horizontal="center" vertical="center"/>
    </xf>
    <xf numFmtId="0" fontId="11" fillId="0" borderId="72" xfId="12" applyFont="1" applyBorder="1" applyAlignment="1">
      <alignment horizontal="center" vertical="center"/>
    </xf>
    <xf numFmtId="0" fontId="11" fillId="0" borderId="75" xfId="12" applyFont="1" applyBorder="1" applyAlignment="1">
      <alignment horizontal="center" vertical="center"/>
    </xf>
    <xf numFmtId="0" fontId="11" fillId="0" borderId="14" xfId="12" applyFont="1" applyFill="1" applyBorder="1" applyAlignment="1">
      <alignment horizontal="left" vertical="top"/>
    </xf>
    <xf numFmtId="0" fontId="11" fillId="0" borderId="15" xfId="12" applyFont="1" applyFill="1" applyBorder="1" applyAlignment="1">
      <alignment horizontal="left" vertical="top"/>
    </xf>
    <xf numFmtId="0" fontId="11" fillId="0" borderId="16" xfId="12" applyFont="1" applyFill="1" applyBorder="1" applyAlignment="1">
      <alignment horizontal="left" vertical="top"/>
    </xf>
    <xf numFmtId="0" fontId="22" fillId="0" borderId="100" xfId="9" applyFont="1" applyFill="1" applyBorder="1" applyAlignment="1">
      <alignment horizontal="center"/>
    </xf>
    <xf numFmtId="0" fontId="22" fillId="0" borderId="30" xfId="9" applyFont="1" applyFill="1" applyBorder="1" applyAlignment="1">
      <alignment horizontal="center"/>
    </xf>
    <xf numFmtId="0" fontId="22" fillId="0" borderId="35" xfId="12" applyFont="1" applyBorder="1" applyAlignment="1">
      <alignment horizontal="center"/>
    </xf>
    <xf numFmtId="0" fontId="22" fillId="0" borderId="44" xfId="12" applyFont="1" applyBorder="1" applyAlignment="1">
      <alignment horizontal="center"/>
    </xf>
    <xf numFmtId="0" fontId="22" fillId="0" borderId="4" xfId="15" applyFont="1" applyBorder="1" applyAlignment="1">
      <alignment horizontal="center"/>
    </xf>
    <xf numFmtId="0" fontId="22" fillId="0" borderId="45" xfId="12" applyFont="1" applyBorder="1" applyAlignment="1">
      <alignment horizontal="left"/>
    </xf>
    <xf numFmtId="0" fontId="22" fillId="0" borderId="36" xfId="12" applyFont="1" applyBorder="1" applyAlignment="1">
      <alignment horizontal="left"/>
    </xf>
    <xf numFmtId="0" fontId="22" fillId="0" borderId="37" xfId="12" applyFont="1" applyBorder="1" applyAlignment="1">
      <alignment horizontal="left"/>
    </xf>
    <xf numFmtId="0" fontId="22" fillId="0" borderId="95" xfId="12" applyFont="1" applyBorder="1" applyAlignment="1">
      <alignment horizontal="left"/>
    </xf>
    <xf numFmtId="0" fontId="22" fillId="0" borderId="3" xfId="12" applyFont="1" applyBorder="1" applyAlignment="1">
      <alignment horizontal="left"/>
    </xf>
    <xf numFmtId="0" fontId="22" fillId="0" borderId="8" xfId="12" applyFont="1" applyBorder="1" applyAlignment="1">
      <alignment horizontal="left"/>
    </xf>
    <xf numFmtId="0" fontId="11" fillId="0" borderId="4" xfId="12" applyFont="1" applyFill="1" applyBorder="1" applyAlignment="1">
      <alignment wrapText="1"/>
    </xf>
    <xf numFmtId="0" fontId="11" fillId="0" borderId="0" xfId="12" applyFont="1" applyFill="1" applyBorder="1" applyAlignment="1">
      <alignment wrapText="1"/>
    </xf>
    <xf numFmtId="0" fontId="11" fillId="0" borderId="5" xfId="12" applyFont="1" applyFill="1" applyBorder="1" applyAlignment="1">
      <alignment wrapText="1"/>
    </xf>
    <xf numFmtId="0" fontId="22" fillId="0" borderId="4" xfId="12" applyFont="1" applyBorder="1" applyAlignment="1">
      <alignment horizontal="center"/>
    </xf>
    <xf numFmtId="0" fontId="22" fillId="0" borderId="0" xfId="12" applyFont="1" applyBorder="1" applyAlignment="1">
      <alignment horizontal="center"/>
    </xf>
    <xf numFmtId="0" fontId="22" fillId="0" borderId="5" xfId="12" applyFont="1" applyBorder="1" applyAlignment="1">
      <alignment horizontal="center"/>
    </xf>
    <xf numFmtId="0" fontId="22" fillId="0" borderId="35" xfId="15" applyFont="1" applyBorder="1" applyAlignment="1">
      <alignment horizontal="left" vertical="center"/>
    </xf>
    <xf numFmtId="0" fontId="22" fillId="0" borderId="80" xfId="15" applyFont="1" applyBorder="1" applyAlignment="1">
      <alignment horizontal="left" vertical="center"/>
    </xf>
    <xf numFmtId="0" fontId="22" fillId="0" borderId="58" xfId="15" applyFont="1" applyBorder="1" applyAlignment="1">
      <alignment horizontal="left" vertical="center"/>
    </xf>
    <xf numFmtId="0" fontId="22" fillId="0" borderId="63" xfId="15" applyFont="1" applyBorder="1" applyAlignment="1">
      <alignment horizontal="left" vertical="center"/>
    </xf>
    <xf numFmtId="0" fontId="22" fillId="0" borderId="117" xfId="15" applyFont="1" applyBorder="1" applyAlignment="1">
      <alignment horizontal="left"/>
    </xf>
    <xf numFmtId="0" fontId="22" fillId="0" borderId="34" xfId="15" applyFont="1" applyBorder="1" applyAlignment="1">
      <alignment horizontal="left"/>
    </xf>
    <xf numFmtId="0" fontId="22" fillId="0" borderId="44" xfId="15" applyFont="1" applyBorder="1" applyAlignment="1">
      <alignment horizontal="left"/>
    </xf>
    <xf numFmtId="0" fontId="22" fillId="0" borderId="59" xfId="15" applyFont="1" applyBorder="1" applyAlignment="1">
      <alignment horizontal="left"/>
    </xf>
    <xf numFmtId="0" fontId="22" fillId="0" borderId="48" xfId="15" applyFont="1" applyBorder="1" applyAlignment="1">
      <alignment horizontal="left"/>
    </xf>
    <xf numFmtId="0" fontId="22" fillId="0" borderId="35" xfId="12" applyFont="1" applyBorder="1" applyAlignment="1">
      <alignment horizontal="left" vertical="center"/>
    </xf>
    <xf numFmtId="0" fontId="22" fillId="0" borderId="80" xfId="12" applyFont="1" applyBorder="1" applyAlignment="1">
      <alignment horizontal="left" vertical="center"/>
    </xf>
    <xf numFmtId="0" fontId="22" fillId="0" borderId="19" xfId="12" applyFont="1" applyBorder="1" applyAlignment="1">
      <alignment horizontal="left" vertical="center"/>
    </xf>
    <xf numFmtId="0" fontId="22" fillId="0" borderId="47" xfId="12" applyFont="1" applyBorder="1" applyAlignment="1">
      <alignment horizontal="left" vertical="center"/>
    </xf>
    <xf numFmtId="0" fontId="10" fillId="0" borderId="58" xfId="12" applyFont="1" applyFill="1" applyBorder="1" applyAlignment="1">
      <alignment wrapText="1"/>
    </xf>
    <xf numFmtId="0" fontId="10" fillId="0" borderId="59" xfId="12" applyFont="1" applyFill="1" applyBorder="1" applyAlignment="1">
      <alignment wrapText="1"/>
    </xf>
    <xf numFmtId="0" fontId="10" fillId="0" borderId="48" xfId="12" applyFont="1" applyFill="1" applyBorder="1" applyAlignment="1">
      <alignment wrapText="1"/>
    </xf>
    <xf numFmtId="49" fontId="10" fillId="0" borderId="6" xfId="12" applyNumberFormat="1" applyFont="1" applyFill="1" applyBorder="1" applyAlignment="1">
      <alignment horizontal="left"/>
    </xf>
    <xf numFmtId="49" fontId="10" fillId="0" borderId="7" xfId="12" applyNumberFormat="1" applyFont="1" applyFill="1" applyBorder="1" applyAlignment="1">
      <alignment horizontal="left"/>
    </xf>
    <xf numFmtId="49" fontId="10" fillId="0" borderId="18" xfId="12" applyNumberFormat="1" applyFont="1" applyFill="1" applyBorder="1" applyAlignment="1">
      <alignment horizontal="left"/>
    </xf>
    <xf numFmtId="0" fontId="10" fillId="0" borderId="51" xfId="12" applyFont="1" applyFill="1" applyBorder="1" applyAlignment="1">
      <alignment wrapText="1"/>
    </xf>
    <xf numFmtId="0" fontId="10" fillId="0" borderId="54" xfId="12" applyFont="1" applyFill="1" applyBorder="1" applyAlignment="1">
      <alignment wrapText="1"/>
    </xf>
    <xf numFmtId="0" fontId="10" fillId="0" borderId="69" xfId="12" applyFont="1" applyFill="1" applyBorder="1" applyAlignment="1">
      <alignment wrapText="1"/>
    </xf>
    <xf numFmtId="49" fontId="10" fillId="0" borderId="49" xfId="0" applyNumberFormat="1" applyFont="1" applyBorder="1" applyAlignment="1">
      <alignment horizontal="center"/>
    </xf>
    <xf numFmtId="49" fontId="10" fillId="0" borderId="7" xfId="0" applyNumberFormat="1" applyFont="1" applyBorder="1" applyAlignment="1">
      <alignment horizontal="center"/>
    </xf>
    <xf numFmtId="49" fontId="10" fillId="0" borderId="18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horizontal="left"/>
    </xf>
    <xf numFmtId="0" fontId="10" fillId="0" borderId="28" xfId="12" applyFont="1" applyBorder="1" applyAlignment="1">
      <alignment horizontal="left"/>
    </xf>
    <xf numFmtId="0" fontId="10" fillId="0" borderId="29" xfId="12" applyFont="1" applyBorder="1" applyAlignment="1">
      <alignment horizontal="left"/>
    </xf>
    <xf numFmtId="0" fontId="10" fillId="0" borderId="94" xfId="12" applyFont="1" applyBorder="1" applyAlignment="1">
      <alignment horizontal="left"/>
    </xf>
    <xf numFmtId="0" fontId="10" fillId="0" borderId="123" xfId="0" applyFont="1" applyBorder="1" applyAlignment="1">
      <alignment horizontal="center"/>
    </xf>
    <xf numFmtId="0" fontId="10" fillId="0" borderId="29" xfId="0" applyFont="1" applyBorder="1" applyAlignment="1">
      <alignment horizontal="center"/>
    </xf>
    <xf numFmtId="0" fontId="10" fillId="0" borderId="73" xfId="0" applyFont="1" applyBorder="1" applyAlignment="1">
      <alignment horizontal="center"/>
    </xf>
    <xf numFmtId="0" fontId="22" fillId="0" borderId="40" xfId="9" applyFont="1" applyFill="1" applyBorder="1" applyAlignment="1">
      <alignment horizontal="left"/>
    </xf>
    <xf numFmtId="0" fontId="10" fillId="0" borderId="35" xfId="12" applyFont="1" applyBorder="1" applyAlignment="1">
      <alignment horizontal="left" wrapText="1"/>
    </xf>
    <xf numFmtId="0" fontId="10" fillId="0" borderId="34" xfId="12" applyFont="1" applyBorder="1" applyAlignment="1">
      <alignment horizontal="left" wrapText="1"/>
    </xf>
    <xf numFmtId="0" fontId="10" fillId="0" borderId="44" xfId="12" applyFont="1" applyBorder="1" applyAlignment="1">
      <alignment horizontal="left" wrapText="1"/>
    </xf>
    <xf numFmtId="0" fontId="22" fillId="0" borderId="56" xfId="15" applyFont="1" applyBorder="1" applyAlignment="1">
      <alignment horizontal="left"/>
    </xf>
    <xf numFmtId="0" fontId="22" fillId="0" borderId="0" xfId="15" applyFont="1" applyBorder="1" applyAlignment="1">
      <alignment horizontal="left"/>
    </xf>
    <xf numFmtId="0" fontId="22" fillId="0" borderId="5" xfId="15" applyFont="1" applyBorder="1" applyAlignment="1">
      <alignment horizontal="left"/>
    </xf>
    <xf numFmtId="0" fontId="22" fillId="0" borderId="35" xfId="15" applyFont="1" applyBorder="1" applyAlignment="1">
      <alignment horizontal="center" vertical="center"/>
    </xf>
    <xf numFmtId="0" fontId="22" fillId="0" borderId="80" xfId="15" applyFont="1" applyBorder="1" applyAlignment="1">
      <alignment horizontal="center" vertical="center"/>
    </xf>
    <xf numFmtId="0" fontId="22" fillId="0" borderId="4" xfId="15" applyFont="1" applyBorder="1" applyAlignment="1">
      <alignment horizontal="center" vertical="center"/>
    </xf>
    <xf numFmtId="0" fontId="22" fillId="0" borderId="26" xfId="15" applyFont="1" applyBorder="1" applyAlignment="1">
      <alignment horizontal="center" vertical="center"/>
    </xf>
    <xf numFmtId="0" fontId="11" fillId="0" borderId="6" xfId="12" applyFont="1" applyFill="1" applyBorder="1" applyAlignment="1">
      <alignment horizontal="center"/>
    </xf>
    <xf numFmtId="0" fontId="11" fillId="0" borderId="7" xfId="12" applyFont="1" applyFill="1" applyBorder="1" applyAlignment="1">
      <alignment horizontal="center"/>
    </xf>
    <xf numFmtId="0" fontId="11" fillId="0" borderId="18" xfId="12" applyFont="1" applyFill="1" applyBorder="1" applyAlignment="1">
      <alignment horizontal="center"/>
    </xf>
    <xf numFmtId="49" fontId="11" fillId="0" borderId="6" xfId="12" applyNumberFormat="1" applyFont="1" applyFill="1" applyBorder="1" applyAlignment="1">
      <alignment horizontal="left" vertical="top"/>
    </xf>
    <xf numFmtId="49" fontId="11" fillId="0" borderId="7" xfId="12" applyNumberFormat="1" applyFont="1" applyFill="1" applyBorder="1" applyAlignment="1">
      <alignment horizontal="left" vertical="top"/>
    </xf>
    <xf numFmtId="49" fontId="11" fillId="0" borderId="18" xfId="12" applyNumberFormat="1" applyFont="1" applyFill="1" applyBorder="1" applyAlignment="1">
      <alignment horizontal="left" vertical="top"/>
    </xf>
    <xf numFmtId="0" fontId="11" fillId="0" borderId="51" xfId="12" applyFont="1" applyFill="1" applyBorder="1" applyAlignment="1">
      <alignment wrapText="1"/>
    </xf>
    <xf numFmtId="0" fontId="11" fillId="0" borderId="54" xfId="12" applyFont="1" applyFill="1" applyBorder="1" applyAlignment="1">
      <alignment wrapText="1"/>
    </xf>
    <xf numFmtId="0" fontId="11" fillId="0" borderId="69" xfId="12" applyFont="1" applyFill="1" applyBorder="1" applyAlignment="1">
      <alignment wrapText="1"/>
    </xf>
    <xf numFmtId="0" fontId="22" fillId="0" borderId="109" xfId="9" applyFont="1" applyFill="1" applyBorder="1" applyAlignment="1">
      <alignment horizontal="center"/>
    </xf>
    <xf numFmtId="0" fontId="22" fillId="0" borderId="113" xfId="9" applyFont="1" applyFill="1" applyBorder="1" applyAlignment="1">
      <alignment horizontal="center"/>
    </xf>
    <xf numFmtId="0" fontId="22" fillId="0" borderId="4" xfId="12" applyFont="1" applyBorder="1" applyAlignment="1">
      <alignment horizontal="left" vertical="center"/>
    </xf>
    <xf numFmtId="0" fontId="22" fillId="0" borderId="26" xfId="12" applyFont="1" applyBorder="1" applyAlignment="1">
      <alignment horizontal="left" vertical="center"/>
    </xf>
    <xf numFmtId="0" fontId="22" fillId="0" borderId="82" xfId="12" applyFont="1" applyBorder="1" applyAlignment="1">
      <alignment horizontal="left"/>
    </xf>
    <xf numFmtId="0" fontId="22" fillId="0" borderId="10" xfId="12" applyFont="1" applyBorder="1" applyAlignment="1">
      <alignment horizontal="left"/>
    </xf>
    <xf numFmtId="0" fontId="22" fillId="0" borderId="51" xfId="12" applyFont="1" applyBorder="1" applyAlignment="1">
      <alignment horizontal="left" vertical="center" wrapText="1"/>
    </xf>
    <xf numFmtId="0" fontId="22" fillId="0" borderId="52" xfId="12" applyFont="1" applyBorder="1" applyAlignment="1">
      <alignment horizontal="left" vertical="center" wrapText="1"/>
    </xf>
    <xf numFmtId="0" fontId="22" fillId="0" borderId="11" xfId="12" applyFont="1" applyBorder="1" applyAlignment="1">
      <alignment horizontal="left"/>
    </xf>
    <xf numFmtId="0" fontId="22" fillId="0" borderId="12" xfId="12" applyFont="1" applyBorder="1" applyAlignment="1">
      <alignment horizontal="left"/>
    </xf>
    <xf numFmtId="0" fontId="22" fillId="0" borderId="35" xfId="12" applyFont="1" applyBorder="1" applyAlignment="1">
      <alignment horizontal="left"/>
    </xf>
    <xf numFmtId="0" fontId="22" fillId="0" borderId="34" xfId="12" applyFont="1" applyBorder="1" applyAlignment="1">
      <alignment horizontal="left"/>
    </xf>
    <xf numFmtId="0" fontId="22" fillId="0" borderId="44" xfId="12" applyFont="1" applyBorder="1" applyAlignment="1">
      <alignment horizontal="left"/>
    </xf>
    <xf numFmtId="0" fontId="11" fillId="0" borderId="58" xfId="0" applyFont="1" applyBorder="1" applyAlignment="1">
      <alignment horizontal="center"/>
    </xf>
    <xf numFmtId="0" fontId="11" fillId="0" borderId="59" xfId="0" applyFont="1" applyBorder="1" applyAlignment="1">
      <alignment horizontal="center"/>
    </xf>
    <xf numFmtId="0" fontId="11" fillId="0" borderId="102" xfId="0" applyFont="1" applyBorder="1" applyAlignment="1">
      <alignment horizontal="center"/>
    </xf>
    <xf numFmtId="0" fontId="11" fillId="0" borderId="63" xfId="0" applyFont="1" applyBorder="1" applyAlignment="1">
      <alignment horizontal="center"/>
    </xf>
    <xf numFmtId="0" fontId="11" fillId="0" borderId="59" xfId="12" applyFont="1" applyBorder="1" applyAlignment="1">
      <alignment horizontal="center"/>
    </xf>
    <xf numFmtId="0" fontId="11" fillId="0" borderId="48" xfId="12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56" xfId="12" applyFont="1" applyBorder="1" applyAlignment="1">
      <alignment horizontal="center"/>
    </xf>
    <xf numFmtId="0" fontId="11" fillId="0" borderId="0" xfId="12" applyFont="1" applyBorder="1" applyAlignment="1">
      <alignment horizontal="center"/>
    </xf>
    <xf numFmtId="0" fontId="11" fillId="0" borderId="5" xfId="12" applyFont="1" applyBorder="1" applyAlignment="1">
      <alignment horizontal="center"/>
    </xf>
    <xf numFmtId="0" fontId="11" fillId="0" borderId="4" xfId="0" quotePrefix="1" applyFont="1" applyBorder="1" applyAlignment="1">
      <alignment horizontal="left"/>
    </xf>
    <xf numFmtId="0" fontId="11" fillId="0" borderId="0" xfId="0" applyFont="1" applyBorder="1" applyAlignment="1">
      <alignment horizontal="left"/>
    </xf>
    <xf numFmtId="0" fontId="11" fillId="0" borderId="56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22" fillId="0" borderId="41" xfId="0" applyFont="1" applyBorder="1" applyAlignment="1">
      <alignment horizontal="center"/>
    </xf>
    <xf numFmtId="0" fontId="22" fillId="0" borderId="42" xfId="0" applyFont="1" applyBorder="1" applyAlignment="1">
      <alignment horizontal="center"/>
    </xf>
    <xf numFmtId="0" fontId="22" fillId="0" borderId="92" xfId="0" applyFont="1" applyBorder="1" applyAlignment="1">
      <alignment horizontal="center"/>
    </xf>
    <xf numFmtId="9" fontId="11" fillId="0" borderId="53" xfId="24" applyFont="1" applyBorder="1" applyAlignment="1">
      <alignment horizontal="center" vertical="center"/>
    </xf>
    <xf numFmtId="9" fontId="11" fillId="0" borderId="102" xfId="24" applyFont="1" applyBorder="1" applyAlignment="1">
      <alignment horizontal="center" vertical="center"/>
    </xf>
    <xf numFmtId="0" fontId="22" fillId="0" borderId="58" xfId="12" applyFont="1" applyBorder="1" applyAlignment="1">
      <alignment horizontal="left" vertical="center"/>
    </xf>
    <xf numFmtId="0" fontId="22" fillId="0" borderId="63" xfId="12" applyFont="1" applyBorder="1" applyAlignment="1">
      <alignment horizontal="left" vertical="center"/>
    </xf>
    <xf numFmtId="0" fontId="11" fillId="0" borderId="11" xfId="12" applyFont="1" applyBorder="1" applyAlignment="1">
      <alignment horizontal="left" vertical="center"/>
    </xf>
    <xf numFmtId="0" fontId="11" fillId="0" borderId="12" xfId="12" applyFont="1" applyBorder="1" applyAlignment="1">
      <alignment horizontal="left" vertical="center"/>
    </xf>
    <xf numFmtId="0" fontId="22" fillId="0" borderId="51" xfId="9" applyFont="1" applyFill="1" applyBorder="1" applyAlignment="1">
      <alignment horizontal="left"/>
    </xf>
    <xf numFmtId="0" fontId="22" fillId="0" borderId="54" xfId="9" applyFont="1" applyFill="1" applyBorder="1" applyAlignment="1">
      <alignment horizontal="left"/>
    </xf>
    <xf numFmtId="0" fontId="11" fillId="0" borderId="19" xfId="12" applyFont="1" applyBorder="1" applyAlignment="1">
      <alignment horizontal="left" vertical="center"/>
    </xf>
    <xf numFmtId="0" fontId="11" fillId="0" borderId="20" xfId="12" applyFont="1" applyBorder="1" applyAlignment="1">
      <alignment horizontal="left" vertical="center"/>
    </xf>
    <xf numFmtId="0" fontId="11" fillId="0" borderId="6" xfId="12" applyFont="1" applyBorder="1" applyAlignment="1">
      <alignment horizontal="left" vertical="center"/>
    </xf>
    <xf numFmtId="0" fontId="11" fillId="0" borderId="7" xfId="12" applyFont="1" applyBorder="1" applyAlignment="1">
      <alignment horizontal="left" vertical="center"/>
    </xf>
    <xf numFmtId="43" fontId="10" fillId="0" borderId="4" xfId="23" applyFont="1" applyFill="1" applyBorder="1" applyAlignment="1">
      <alignment horizontal="center"/>
    </xf>
    <xf numFmtId="43" fontId="10" fillId="0" borderId="0" xfId="23" applyFont="1" applyFill="1" applyBorder="1" applyAlignment="1">
      <alignment horizontal="center"/>
    </xf>
    <xf numFmtId="0" fontId="10" fillId="0" borderId="18" xfId="12" applyFont="1" applyFill="1" applyBorder="1" applyAlignment="1">
      <alignment horizontal="left" vertical="center"/>
    </xf>
    <xf numFmtId="0" fontId="10" fillId="0" borderId="14" xfId="12" quotePrefix="1" applyFont="1" applyFill="1" applyBorder="1" applyAlignment="1">
      <alignment horizontal="left" vertical="center"/>
    </xf>
    <xf numFmtId="0" fontId="10" fillId="0" borderId="15" xfId="12" applyFont="1" applyFill="1" applyBorder="1" applyAlignment="1">
      <alignment horizontal="left" vertical="center"/>
    </xf>
    <xf numFmtId="0" fontId="10" fillId="0" borderId="14" xfId="12" quotePrefix="1" applyFont="1" applyBorder="1" applyAlignment="1">
      <alignment horizontal="left" vertical="center"/>
    </xf>
    <xf numFmtId="0" fontId="10" fillId="0" borderId="51" xfId="12" quotePrefix="1" applyFont="1" applyFill="1" applyBorder="1" applyAlignment="1">
      <alignment horizontal="left" vertical="center"/>
    </xf>
    <xf numFmtId="0" fontId="10" fillId="0" borderId="54" xfId="12" applyFont="1" applyFill="1" applyBorder="1" applyAlignment="1">
      <alignment horizontal="left" vertical="center"/>
    </xf>
    <xf numFmtId="0" fontId="22" fillId="0" borderId="19" xfId="12" quotePrefix="1" applyFont="1" applyFill="1" applyBorder="1" applyAlignment="1">
      <alignment horizontal="center" vertical="center"/>
    </xf>
    <xf numFmtId="0" fontId="22" fillId="0" borderId="47" xfId="12" applyFont="1" applyFill="1" applyBorder="1" applyAlignment="1">
      <alignment horizontal="center" vertical="center"/>
    </xf>
    <xf numFmtId="0" fontId="9" fillId="0" borderId="86" xfId="12" quotePrefix="1" applyFont="1" applyBorder="1" applyAlignment="1">
      <alignment horizontal="left"/>
    </xf>
    <xf numFmtId="0" fontId="9" fillId="0" borderId="51" xfId="12" quotePrefix="1" applyFont="1" applyBorder="1" applyAlignment="1">
      <alignment horizontal="left" vertical="center"/>
    </xf>
    <xf numFmtId="0" fontId="9" fillId="0" borderId="52" xfId="12" quotePrefix="1" applyFont="1" applyBorder="1" applyAlignment="1">
      <alignment horizontal="left" vertical="center"/>
    </xf>
    <xf numFmtId="0" fontId="9" fillId="0" borderId="4" xfId="12" quotePrefix="1" applyFont="1" applyBorder="1" applyAlignment="1">
      <alignment horizontal="left" vertical="center"/>
    </xf>
    <xf numFmtId="0" fontId="9" fillId="0" borderId="26" xfId="12" quotePrefix="1" applyFont="1" applyBorder="1" applyAlignment="1">
      <alignment horizontal="left" vertical="center"/>
    </xf>
    <xf numFmtId="0" fontId="9" fillId="0" borderId="58" xfId="12" quotePrefix="1" applyFont="1" applyBorder="1" applyAlignment="1">
      <alignment horizontal="left" vertical="center"/>
    </xf>
    <xf numFmtId="0" fontId="9" fillId="0" borderId="63" xfId="12" quotePrefix="1" applyFont="1" applyBorder="1" applyAlignment="1">
      <alignment horizontal="left" vertical="center"/>
    </xf>
    <xf numFmtId="0" fontId="10" fillId="0" borderId="11" xfId="12" quotePrefix="1" applyFont="1" applyBorder="1" applyAlignment="1">
      <alignment horizontal="left" vertical="center"/>
    </xf>
    <xf numFmtId="0" fontId="10" fillId="0" borderId="51" xfId="12" quotePrefix="1" applyFont="1" applyFill="1" applyBorder="1" applyAlignment="1">
      <alignment wrapText="1"/>
    </xf>
    <xf numFmtId="0" fontId="10" fillId="0" borderId="54" xfId="12" applyFont="1" applyFill="1" applyBorder="1" applyAlignment="1"/>
    <xf numFmtId="0" fontId="10" fillId="0" borderId="69" xfId="12" applyFont="1" applyFill="1" applyBorder="1" applyAlignment="1"/>
    <xf numFmtId="0" fontId="10" fillId="0" borderId="18" xfId="12" quotePrefix="1" applyFont="1" applyFill="1" applyBorder="1" applyAlignment="1">
      <alignment horizontal="left" vertical="center"/>
    </xf>
    <xf numFmtId="0" fontId="9" fillId="0" borderId="6" xfId="12" applyFont="1" applyFill="1" applyBorder="1" applyAlignment="1">
      <alignment horizontal="left" vertical="center"/>
    </xf>
    <xf numFmtId="0" fontId="9" fillId="0" borderId="18" xfId="12" applyFont="1" applyFill="1" applyBorder="1" applyAlignment="1">
      <alignment horizontal="left" vertical="center"/>
    </xf>
    <xf numFmtId="0" fontId="10" fillId="0" borderId="14" xfId="12" quotePrefix="1" applyFont="1" applyFill="1" applyBorder="1" applyAlignment="1">
      <alignment horizontal="left" wrapText="1"/>
    </xf>
    <xf numFmtId="0" fontId="10" fillId="0" borderId="15" xfId="12" applyFont="1" applyFill="1" applyBorder="1" applyAlignment="1">
      <alignment horizontal="left" wrapText="1"/>
    </xf>
    <xf numFmtId="0" fontId="10" fillId="0" borderId="84" xfId="12" applyFont="1" applyFill="1" applyBorder="1" applyAlignment="1">
      <alignment horizontal="left" wrapText="1"/>
    </xf>
    <xf numFmtId="43" fontId="10" fillId="0" borderId="2" xfId="23" applyFont="1" applyFill="1" applyBorder="1" applyAlignment="1">
      <alignment vertical="center"/>
    </xf>
    <xf numFmtId="43" fontId="10" fillId="0" borderId="33" xfId="23" applyFont="1" applyFill="1" applyBorder="1" applyAlignment="1">
      <alignment vertical="center"/>
    </xf>
    <xf numFmtId="0" fontId="10" fillId="0" borderId="38" xfId="12" quotePrefix="1" applyFont="1" applyFill="1" applyBorder="1" applyAlignment="1">
      <alignment horizontal="center" vertical="center"/>
    </xf>
    <xf numFmtId="0" fontId="10" fillId="0" borderId="40" xfId="12" quotePrefix="1" applyFont="1" applyFill="1" applyBorder="1" applyAlignment="1">
      <alignment horizontal="center" vertical="center"/>
    </xf>
    <xf numFmtId="0" fontId="9" fillId="0" borderId="71" xfId="12" applyFont="1" applyBorder="1" applyAlignment="1">
      <alignment horizontal="center" vertical="center" wrapText="1"/>
    </xf>
    <xf numFmtId="0" fontId="10" fillId="0" borderId="80" xfId="12" applyFont="1" applyBorder="1" applyAlignment="1">
      <alignment horizontal="center" vertical="center"/>
    </xf>
    <xf numFmtId="0" fontId="9" fillId="0" borderId="45" xfId="12" applyFont="1" applyBorder="1" applyAlignment="1">
      <alignment horizontal="center"/>
    </xf>
    <xf numFmtId="0" fontId="10" fillId="0" borderId="27" xfId="0" applyFont="1" applyBorder="1" applyAlignment="1">
      <alignment horizontal="left"/>
    </xf>
    <xf numFmtId="0" fontId="9" fillId="0" borderId="60" xfId="15" applyFont="1" applyBorder="1" applyAlignment="1">
      <alignment horizontal="left"/>
    </xf>
    <xf numFmtId="0" fontId="9" fillId="0" borderId="66" xfId="15" applyFont="1" applyBorder="1" applyAlignment="1">
      <alignment horizontal="left"/>
    </xf>
    <xf numFmtId="0" fontId="9" fillId="0" borderId="91" xfId="15" applyFont="1" applyBorder="1" applyAlignment="1">
      <alignment horizontal="left"/>
    </xf>
    <xf numFmtId="0" fontId="9" fillId="0" borderId="89" xfId="15" applyFont="1" applyBorder="1" applyAlignment="1">
      <alignment horizontal="left"/>
    </xf>
    <xf numFmtId="0" fontId="9" fillId="0" borderId="35" xfId="15" applyFont="1" applyBorder="1" applyAlignment="1">
      <alignment horizontal="center" vertical="center"/>
    </xf>
    <xf numFmtId="0" fontId="9" fillId="0" borderId="80" xfId="15" applyFont="1" applyBorder="1" applyAlignment="1">
      <alignment horizontal="center" vertical="center"/>
    </xf>
    <xf numFmtId="0" fontId="9" fillId="0" borderId="4" xfId="15" applyFont="1" applyBorder="1" applyAlignment="1">
      <alignment horizontal="center" vertical="center"/>
    </xf>
    <xf numFmtId="0" fontId="9" fillId="0" borderId="26" xfId="15" applyFont="1" applyBorder="1" applyAlignment="1">
      <alignment horizontal="center" vertical="center"/>
    </xf>
    <xf numFmtId="0" fontId="9" fillId="0" borderId="58" xfId="15" applyFont="1" applyBorder="1" applyAlignment="1">
      <alignment horizontal="center" vertical="center"/>
    </xf>
    <xf numFmtId="0" fontId="9" fillId="0" borderId="59" xfId="15" applyFont="1" applyBorder="1" applyAlignment="1">
      <alignment horizontal="center" vertical="center"/>
    </xf>
    <xf numFmtId="0" fontId="10" fillId="0" borderId="14" xfId="12" applyFont="1" applyBorder="1" applyAlignment="1">
      <alignment horizontal="center"/>
    </xf>
    <xf numFmtId="0" fontId="10" fillId="0" borderId="16" xfId="12" applyFont="1" applyBorder="1" applyAlignment="1">
      <alignment horizontal="center"/>
    </xf>
    <xf numFmtId="9" fontId="10" fillId="0" borderId="108" xfId="12" applyNumberFormat="1" applyFont="1" applyBorder="1" applyAlignment="1">
      <alignment horizontal="center" vertical="center"/>
    </xf>
    <xf numFmtId="9" fontId="10" fillId="0" borderId="22" xfId="12" applyNumberFormat="1" applyFont="1" applyBorder="1" applyAlignment="1">
      <alignment horizontal="center" vertical="center"/>
    </xf>
    <xf numFmtId="9" fontId="10" fillId="0" borderId="72" xfId="12" applyNumberFormat="1" applyFont="1" applyBorder="1" applyAlignment="1">
      <alignment horizontal="center" vertical="center"/>
    </xf>
    <xf numFmtId="9" fontId="10" fillId="0" borderId="75" xfId="12" applyNumberFormat="1" applyFont="1" applyBorder="1" applyAlignment="1">
      <alignment horizontal="center" vertical="center"/>
    </xf>
    <xf numFmtId="0" fontId="9" fillId="0" borderId="4" xfId="12" applyFont="1" applyBorder="1" applyAlignment="1">
      <alignment horizontal="center" vertical="center"/>
    </xf>
    <xf numFmtId="0" fontId="9" fillId="0" borderId="0" xfId="12" applyFont="1" applyBorder="1" applyAlignment="1">
      <alignment horizontal="center" vertical="center"/>
    </xf>
    <xf numFmtId="49" fontId="10" fillId="0" borderId="14" xfId="12" applyNumberFormat="1" applyFont="1" applyBorder="1" applyAlignment="1">
      <alignment horizontal="left"/>
    </xf>
    <xf numFmtId="49" fontId="10" fillId="0" borderId="16" xfId="12" applyNumberFormat="1" applyFont="1" applyBorder="1" applyAlignment="1">
      <alignment horizontal="left"/>
    </xf>
    <xf numFmtId="43" fontId="9" fillId="0" borderId="38" xfId="23" applyFont="1" applyFill="1" applyBorder="1" applyAlignment="1">
      <alignment horizontal="left"/>
    </xf>
    <xf numFmtId="43" fontId="9" fillId="0" borderId="40" xfId="23" applyFont="1" applyFill="1" applyBorder="1" applyAlignment="1">
      <alignment horizontal="left"/>
    </xf>
    <xf numFmtId="0" fontId="10" fillId="0" borderId="19" xfId="12" applyFont="1" applyFill="1" applyBorder="1" applyAlignment="1">
      <alignment horizontal="center"/>
    </xf>
    <xf numFmtId="0" fontId="10" fillId="0" borderId="20" xfId="12" applyFont="1" applyFill="1" applyBorder="1" applyAlignment="1">
      <alignment horizontal="center"/>
    </xf>
    <xf numFmtId="0" fontId="10" fillId="0" borderId="47" xfId="12" applyFont="1" applyFill="1" applyBorder="1" applyAlignment="1">
      <alignment horizontal="center"/>
    </xf>
    <xf numFmtId="0" fontId="10" fillId="0" borderId="80" xfId="12" applyFont="1" applyBorder="1" applyAlignment="1">
      <alignment horizontal="center" wrapText="1"/>
    </xf>
    <xf numFmtId="0" fontId="10" fillId="0" borderId="4" xfId="12" applyFont="1" applyBorder="1" applyAlignment="1">
      <alignment horizontal="center" wrapText="1"/>
    </xf>
    <xf numFmtId="0" fontId="10" fillId="0" borderId="26" xfId="12" applyFont="1" applyBorder="1" applyAlignment="1">
      <alignment horizontal="center" wrapText="1"/>
    </xf>
    <xf numFmtId="0" fontId="10" fillId="0" borderId="58" xfId="12" applyFont="1" applyBorder="1" applyAlignment="1">
      <alignment horizontal="center" wrapText="1"/>
    </xf>
    <xf numFmtId="0" fontId="10" fillId="0" borderId="63" xfId="12" applyFont="1" applyBorder="1" applyAlignment="1">
      <alignment horizontal="center" wrapText="1"/>
    </xf>
    <xf numFmtId="0" fontId="10" fillId="0" borderId="89" xfId="12" applyFont="1" applyBorder="1" applyAlignment="1">
      <alignment horizontal="center" vertical="center"/>
    </xf>
    <xf numFmtId="0" fontId="10" fillId="0" borderId="58" xfId="12" applyFont="1" applyBorder="1" applyAlignment="1">
      <alignment horizontal="left"/>
    </xf>
    <xf numFmtId="0" fontId="10" fillId="0" borderId="59" xfId="12" applyFont="1" applyBorder="1" applyAlignment="1">
      <alignment horizontal="left"/>
    </xf>
    <xf numFmtId="0" fontId="10" fillId="0" borderId="48" xfId="12" applyFont="1" applyBorder="1" applyAlignment="1">
      <alignment horizontal="left"/>
    </xf>
    <xf numFmtId="0" fontId="10" fillId="0" borderId="35" xfId="12" applyFont="1" applyBorder="1" applyAlignment="1">
      <alignment horizontal="left"/>
    </xf>
    <xf numFmtId="0" fontId="10" fillId="0" borderId="34" xfId="12" applyFont="1" applyBorder="1" applyAlignment="1">
      <alignment horizontal="left"/>
    </xf>
    <xf numFmtId="0" fontId="10" fillId="0" borderId="44" xfId="12" applyFont="1" applyBorder="1" applyAlignment="1">
      <alignment horizontal="left"/>
    </xf>
    <xf numFmtId="0" fontId="10" fillId="0" borderId="48" xfId="0" applyFont="1" applyBorder="1" applyAlignment="1">
      <alignment horizontal="center"/>
    </xf>
    <xf numFmtId="0" fontId="9" fillId="0" borderId="43" xfId="0" applyFont="1" applyBorder="1" applyAlignment="1">
      <alignment horizontal="center"/>
    </xf>
    <xf numFmtId="0" fontId="10" fillId="0" borderId="44" xfId="0" applyFont="1" applyBorder="1" applyAlignment="1">
      <alignment horizontal="left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2" xfId="12" applyFont="1" applyFill="1" applyBorder="1" applyAlignment="1">
      <alignment horizontal="left" vertical="top"/>
    </xf>
    <xf numFmtId="0" fontId="10" fillId="0" borderId="3" xfId="12" applyFont="1" applyFill="1" applyBorder="1" applyAlignment="1">
      <alignment horizontal="left" vertical="top"/>
    </xf>
    <xf numFmtId="0" fontId="10" fillId="0" borderId="33" xfId="12" applyFont="1" applyFill="1" applyBorder="1" applyAlignment="1">
      <alignment horizontal="left" vertical="top"/>
    </xf>
    <xf numFmtId="0" fontId="24" fillId="0" borderId="35" xfId="12" applyFont="1" applyBorder="1" applyAlignment="1">
      <alignment horizontal="center" vertical="center" wrapText="1"/>
    </xf>
    <xf numFmtId="0" fontId="24" fillId="0" borderId="80" xfId="12" applyFont="1" applyBorder="1" applyAlignment="1">
      <alignment horizontal="center" vertical="center" wrapText="1"/>
    </xf>
    <xf numFmtId="0" fontId="24" fillId="0" borderId="4" xfId="12" applyFont="1" applyBorder="1" applyAlignment="1">
      <alignment horizontal="center" vertical="center" wrapText="1"/>
    </xf>
    <xf numFmtId="0" fontId="24" fillId="0" borderId="26" xfId="12" applyFont="1" applyBorder="1" applyAlignment="1">
      <alignment horizontal="center" vertical="center" wrapText="1"/>
    </xf>
    <xf numFmtId="0" fontId="24" fillId="0" borderId="58" xfId="12" applyFont="1" applyBorder="1" applyAlignment="1">
      <alignment horizontal="center" vertical="center" wrapText="1"/>
    </xf>
    <xf numFmtId="0" fontId="24" fillId="0" borderId="63" xfId="12" applyFont="1" applyBorder="1" applyAlignment="1">
      <alignment horizontal="center" vertical="center" wrapText="1"/>
    </xf>
    <xf numFmtId="49" fontId="10" fillId="0" borderId="28" xfId="12" applyNumberFormat="1" applyFont="1" applyBorder="1" applyAlignment="1">
      <alignment horizontal="left"/>
    </xf>
    <xf numFmtId="49" fontId="10" fillId="0" borderId="29" xfId="12" applyNumberFormat="1" applyFont="1" applyBorder="1" applyAlignment="1">
      <alignment horizontal="left"/>
    </xf>
    <xf numFmtId="49" fontId="10" fillId="0" borderId="94" xfId="12" applyNumberFormat="1" applyFont="1" applyBorder="1" applyAlignment="1">
      <alignment horizontal="left"/>
    </xf>
    <xf numFmtId="0" fontId="9" fillId="0" borderId="4" xfId="15" applyFont="1" applyBorder="1" applyAlignment="1">
      <alignment horizontal="left" wrapText="1"/>
    </xf>
    <xf numFmtId="0" fontId="9" fillId="0" borderId="0" xfId="15" applyFont="1" applyBorder="1" applyAlignment="1">
      <alignment horizontal="left" wrapText="1"/>
    </xf>
    <xf numFmtId="0" fontId="9" fillId="0" borderId="5" xfId="15" applyFont="1" applyBorder="1" applyAlignment="1">
      <alignment horizontal="left" wrapText="1"/>
    </xf>
    <xf numFmtId="0" fontId="10" fillId="0" borderId="14" xfId="0" applyFont="1" applyBorder="1" applyAlignment="1">
      <alignment horizontal="left"/>
    </xf>
    <xf numFmtId="0" fontId="10" fillId="0" borderId="84" xfId="0" applyFont="1" applyBorder="1" applyAlignment="1">
      <alignment horizontal="left"/>
    </xf>
    <xf numFmtId="0" fontId="9" fillId="0" borderId="49" xfId="12" applyFont="1" applyBorder="1" applyAlignment="1">
      <alignment horizontal="left"/>
    </xf>
    <xf numFmtId="0" fontId="9" fillId="0" borderId="49" xfId="12" quotePrefix="1" applyFont="1" applyBorder="1" applyAlignment="1">
      <alignment horizontal="left"/>
    </xf>
    <xf numFmtId="0" fontId="9" fillId="0" borderId="7" xfId="12" quotePrefix="1" applyFont="1" applyBorder="1" applyAlignment="1">
      <alignment horizontal="left"/>
    </xf>
    <xf numFmtId="0" fontId="9" fillId="0" borderId="27" xfId="12" quotePrefix="1" applyFont="1" applyBorder="1" applyAlignment="1">
      <alignment horizontal="left"/>
    </xf>
    <xf numFmtId="0" fontId="10" fillId="0" borderId="2" xfId="12" applyFont="1" applyFill="1" applyBorder="1" applyAlignment="1">
      <alignment horizontal="left" vertical="top" wrapText="1"/>
    </xf>
    <xf numFmtId="0" fontId="10" fillId="0" borderId="3" xfId="12" applyFont="1" applyFill="1" applyBorder="1" applyAlignment="1">
      <alignment horizontal="left" vertical="top" wrapText="1"/>
    </xf>
    <xf numFmtId="0" fontId="10" fillId="0" borderId="33" xfId="12" applyFont="1" applyFill="1" applyBorder="1" applyAlignment="1">
      <alignment horizontal="left" vertical="top" wrapText="1"/>
    </xf>
    <xf numFmtId="0" fontId="10" fillId="0" borderId="6" xfId="12" applyFont="1" applyFill="1" applyBorder="1" applyAlignment="1">
      <alignment horizontal="left" vertical="top" wrapText="1"/>
    </xf>
    <xf numFmtId="0" fontId="10" fillId="0" borderId="7" xfId="12" applyFont="1" applyFill="1" applyBorder="1" applyAlignment="1">
      <alignment horizontal="left" vertical="top" wrapText="1"/>
    </xf>
    <xf numFmtId="0" fontId="10" fillId="0" borderId="18" xfId="12" applyFont="1" applyFill="1" applyBorder="1" applyAlignment="1">
      <alignment horizontal="left" vertical="top" wrapText="1"/>
    </xf>
    <xf numFmtId="0" fontId="10" fillId="0" borderId="6" xfId="12" applyFont="1" applyFill="1" applyBorder="1" applyAlignment="1">
      <alignment horizontal="left" wrapText="1"/>
    </xf>
    <xf numFmtId="0" fontId="10" fillId="0" borderId="18" xfId="12" applyFont="1" applyFill="1" applyBorder="1" applyAlignment="1">
      <alignment horizontal="left" wrapText="1"/>
    </xf>
    <xf numFmtId="0" fontId="34" fillId="0" borderId="4" xfId="15" applyFont="1" applyBorder="1" applyAlignment="1">
      <alignment horizontal="left" wrapText="1"/>
    </xf>
    <xf numFmtId="0" fontId="15" fillId="0" borderId="6" xfId="12" applyFont="1" applyFill="1" applyBorder="1" applyAlignment="1">
      <alignment horizontal="left"/>
    </xf>
    <xf numFmtId="0" fontId="15" fillId="0" borderId="7" xfId="12" applyFont="1" applyFill="1" applyBorder="1" applyAlignment="1">
      <alignment horizontal="left"/>
    </xf>
    <xf numFmtId="0" fontId="15" fillId="0" borderId="18" xfId="12" applyFont="1" applyFill="1" applyBorder="1" applyAlignment="1">
      <alignment horizontal="left"/>
    </xf>
    <xf numFmtId="0" fontId="15" fillId="0" borderId="2" xfId="12" applyFont="1" applyFill="1" applyBorder="1" applyAlignment="1">
      <alignment horizontal="left" vertical="top" wrapText="1"/>
    </xf>
    <xf numFmtId="0" fontId="15" fillId="0" borderId="3" xfId="12" applyFont="1" applyFill="1" applyBorder="1" applyAlignment="1">
      <alignment horizontal="left" vertical="top" wrapText="1"/>
    </xf>
    <xf numFmtId="0" fontId="15" fillId="0" borderId="33" xfId="12" applyFont="1" applyFill="1" applyBorder="1" applyAlignment="1">
      <alignment horizontal="left" vertical="top" wrapText="1"/>
    </xf>
    <xf numFmtId="0" fontId="15" fillId="0" borderId="6" xfId="12" applyFont="1" applyFill="1" applyBorder="1" applyAlignment="1">
      <alignment horizontal="left" vertical="top" wrapText="1"/>
    </xf>
    <xf numFmtId="0" fontId="15" fillId="0" borderId="7" xfId="12" applyFont="1" applyFill="1" applyBorder="1" applyAlignment="1">
      <alignment horizontal="left" vertical="top" wrapText="1"/>
    </xf>
    <xf numFmtId="0" fontId="15" fillId="0" borderId="18" xfId="12" applyFont="1" applyFill="1" applyBorder="1" applyAlignment="1">
      <alignment horizontal="left" vertical="top" wrapText="1"/>
    </xf>
    <xf numFmtId="0" fontId="15" fillId="0" borderId="6" xfId="12" applyFont="1" applyFill="1" applyBorder="1" applyAlignment="1">
      <alignment horizontal="left" wrapText="1"/>
    </xf>
    <xf numFmtId="0" fontId="15" fillId="0" borderId="7" xfId="12" applyFont="1" applyFill="1" applyBorder="1" applyAlignment="1">
      <alignment horizontal="left" wrapText="1"/>
    </xf>
    <xf numFmtId="0" fontId="15" fillId="0" borderId="18" xfId="12" applyFont="1" applyFill="1" applyBorder="1" applyAlignment="1">
      <alignment horizontal="left" wrapText="1"/>
    </xf>
    <xf numFmtId="0" fontId="9" fillId="0" borderId="62" xfId="12" applyFont="1" applyBorder="1" applyAlignment="1">
      <alignment horizontal="left" vertical="center" wrapText="1"/>
    </xf>
    <xf numFmtId="0" fontId="9" fillId="0" borderId="122" xfId="12" applyFont="1" applyBorder="1" applyAlignment="1">
      <alignment horizontal="left" vertical="center" wrapText="1"/>
    </xf>
    <xf numFmtId="0" fontId="9" fillId="0" borderId="4" xfId="12" applyFont="1" applyBorder="1" applyAlignment="1">
      <alignment horizontal="center" vertical="center" wrapText="1"/>
    </xf>
    <xf numFmtId="0" fontId="9" fillId="0" borderId="26" xfId="12" applyFont="1" applyBorder="1" applyAlignment="1">
      <alignment horizontal="center" vertical="center" wrapText="1"/>
    </xf>
    <xf numFmtId="0" fontId="9" fillId="0" borderId="19" xfId="12" applyFont="1" applyBorder="1" applyAlignment="1">
      <alignment horizontal="center" vertical="center" wrapText="1"/>
    </xf>
    <xf numFmtId="0" fontId="9" fillId="0" borderId="47" xfId="12" applyFont="1" applyBorder="1" applyAlignment="1">
      <alignment horizontal="center" vertical="center" wrapText="1"/>
    </xf>
    <xf numFmtId="0" fontId="10" fillId="0" borderId="108" xfId="12" applyFont="1" applyBorder="1" applyAlignment="1">
      <alignment horizontal="center" vertical="center" wrapText="1"/>
    </xf>
    <xf numFmtId="0" fontId="10" fillId="0" borderId="75" xfId="12" applyFont="1" applyBorder="1" applyAlignment="1">
      <alignment horizontal="center" vertical="center" wrapText="1"/>
    </xf>
    <xf numFmtId="4" fontId="9" fillId="0" borderId="38" xfId="9" applyNumberFormat="1" applyFont="1" applyFill="1" applyBorder="1" applyAlignment="1">
      <alignment horizontal="center"/>
    </xf>
    <xf numFmtId="0" fontId="9" fillId="0" borderId="50" xfId="9" applyFont="1" applyFill="1" applyBorder="1" applyAlignment="1">
      <alignment horizontal="center"/>
    </xf>
    <xf numFmtId="0" fontId="9" fillId="0" borderId="57" xfId="9" applyFont="1" applyFill="1" applyBorder="1" applyAlignment="1">
      <alignment horizontal="center"/>
    </xf>
    <xf numFmtId="0" fontId="10" fillId="0" borderId="58" xfId="0" applyFont="1" applyBorder="1" applyAlignment="1">
      <alignment horizontal="left" vertical="top"/>
    </xf>
    <xf numFmtId="0" fontId="10" fillId="0" borderId="59" xfId="0" applyFont="1" applyBorder="1" applyAlignment="1">
      <alignment horizontal="left" vertical="top"/>
    </xf>
    <xf numFmtId="0" fontId="10" fillId="0" borderId="48" xfId="0" applyFont="1" applyBorder="1" applyAlignment="1">
      <alignment horizontal="left" vertical="top"/>
    </xf>
    <xf numFmtId="0" fontId="10" fillId="0" borderId="41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top"/>
    </xf>
    <xf numFmtId="0" fontId="10" fillId="0" borderId="0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49" fontId="10" fillId="0" borderId="6" xfId="0" applyNumberFormat="1" applyFont="1" applyBorder="1" applyAlignment="1">
      <alignment horizontal="left"/>
    </xf>
    <xf numFmtId="49" fontId="10" fillId="0" borderId="7" xfId="0" applyNumberFormat="1" applyFont="1" applyBorder="1" applyAlignment="1">
      <alignment horizontal="left"/>
    </xf>
    <xf numFmtId="49" fontId="10" fillId="0" borderId="45" xfId="12" applyNumberFormat="1" applyFont="1" applyBorder="1" applyAlignment="1">
      <alignment horizontal="left"/>
    </xf>
    <xf numFmtId="49" fontId="10" fillId="0" borderId="36" xfId="12" applyNumberFormat="1" applyFont="1" applyBorder="1" applyAlignment="1">
      <alignment horizontal="left"/>
    </xf>
    <xf numFmtId="49" fontId="10" fillId="0" borderId="37" xfId="12" applyNumberFormat="1" applyFont="1" applyBorder="1" applyAlignment="1">
      <alignment horizontal="left"/>
    </xf>
    <xf numFmtId="0" fontId="10" fillId="0" borderId="80" xfId="12" applyFont="1" applyBorder="1" applyAlignment="1">
      <alignment horizontal="left"/>
    </xf>
    <xf numFmtId="0" fontId="10" fillId="0" borderId="63" xfId="12" applyFont="1" applyBorder="1" applyAlignment="1">
      <alignment horizontal="left"/>
    </xf>
    <xf numFmtId="0" fontId="10" fillId="0" borderId="11" xfId="12" applyFont="1" applyBorder="1" applyAlignment="1"/>
    <xf numFmtId="0" fontId="10" fillId="0" borderId="12" xfId="12" applyFont="1" applyBorder="1" applyAlignment="1"/>
    <xf numFmtId="0" fontId="9" fillId="0" borderId="100" xfId="12" applyFont="1" applyFill="1" applyBorder="1" applyAlignment="1">
      <alignment horizontal="center"/>
    </xf>
    <xf numFmtId="0" fontId="9" fillId="0" borderId="30" xfId="12" applyFont="1" applyFill="1" applyBorder="1" applyAlignment="1">
      <alignment horizontal="center"/>
    </xf>
    <xf numFmtId="0" fontId="9" fillId="0" borderId="51" xfId="12" applyFont="1" applyFill="1" applyBorder="1" applyAlignment="1">
      <alignment horizontal="left"/>
    </xf>
    <xf numFmtId="0" fontId="9" fillId="0" borderId="52" xfId="12" applyFont="1" applyFill="1" applyBorder="1" applyAlignment="1">
      <alignment horizontal="left"/>
    </xf>
    <xf numFmtId="0" fontId="10" fillId="0" borderId="28" xfId="12" applyFont="1" applyFill="1" applyBorder="1" applyAlignment="1">
      <alignment horizontal="left"/>
    </xf>
    <xf numFmtId="0" fontId="10" fillId="0" borderId="29" xfId="12" applyFont="1" applyFill="1" applyBorder="1" applyAlignment="1">
      <alignment horizontal="left"/>
    </xf>
    <xf numFmtId="0" fontId="10" fillId="0" borderId="73" xfId="12" applyFont="1" applyFill="1" applyBorder="1" applyAlignment="1">
      <alignment horizontal="left"/>
    </xf>
    <xf numFmtId="0" fontId="10" fillId="0" borderId="34" xfId="12" applyFont="1" applyBorder="1" applyAlignment="1">
      <alignment horizontal="center" vertical="center" wrapText="1"/>
    </xf>
    <xf numFmtId="0" fontId="10" fillId="0" borderId="4" xfId="12" applyFont="1" applyBorder="1" applyAlignment="1">
      <alignment horizontal="center" vertical="center" wrapText="1"/>
    </xf>
    <xf numFmtId="0" fontId="10" fillId="0" borderId="0" xfId="12" applyFont="1" applyBorder="1" applyAlignment="1">
      <alignment horizontal="center" vertical="center" wrapText="1"/>
    </xf>
    <xf numFmtId="0" fontId="10" fillId="0" borderId="58" xfId="12" applyFont="1" applyBorder="1" applyAlignment="1">
      <alignment horizontal="center" vertical="center" wrapText="1"/>
    </xf>
    <xf numFmtId="0" fontId="10" fillId="0" borderId="59" xfId="12" applyFont="1" applyBorder="1" applyAlignment="1">
      <alignment horizontal="center" vertical="center" wrapText="1"/>
    </xf>
    <xf numFmtId="0" fontId="9" fillId="4" borderId="51" xfId="12" applyFont="1" applyFill="1" applyBorder="1" applyAlignment="1">
      <alignment horizontal="center" vertical="center"/>
    </xf>
    <xf numFmtId="0" fontId="9" fillId="4" borderId="54" xfId="12" applyFont="1" applyFill="1" applyBorder="1" applyAlignment="1">
      <alignment horizontal="center" vertical="center"/>
    </xf>
    <xf numFmtId="0" fontId="9" fillId="4" borderId="52" xfId="12" applyFont="1" applyFill="1" applyBorder="1" applyAlignment="1">
      <alignment horizontal="center" vertical="center"/>
    </xf>
    <xf numFmtId="0" fontId="9" fillId="4" borderId="4" xfId="12" applyFont="1" applyFill="1" applyBorder="1" applyAlignment="1">
      <alignment horizontal="center" vertical="center"/>
    </xf>
    <xf numFmtId="0" fontId="9" fillId="4" borderId="0" xfId="12" applyFont="1" applyFill="1" applyBorder="1" applyAlignment="1">
      <alignment horizontal="center" vertical="center"/>
    </xf>
    <xf numFmtId="0" fontId="9" fillId="4" borderId="26" xfId="12" applyFont="1" applyFill="1" applyBorder="1" applyAlignment="1">
      <alignment horizontal="center" vertical="center"/>
    </xf>
    <xf numFmtId="0" fontId="10" fillId="0" borderId="104" xfId="12" applyFont="1" applyBorder="1" applyAlignment="1">
      <alignment horizontal="left" vertical="center"/>
    </xf>
    <xf numFmtId="0" fontId="10" fillId="0" borderId="24" xfId="12" applyFont="1" applyBorder="1" applyAlignment="1">
      <alignment horizontal="left" vertical="center"/>
    </xf>
    <xf numFmtId="49" fontId="10" fillId="0" borderId="14" xfId="12" applyNumberFormat="1" applyFont="1" applyFill="1" applyBorder="1" applyAlignment="1">
      <alignment horizontal="left" vertical="top"/>
    </xf>
    <xf numFmtId="49" fontId="10" fillId="0" borderId="15" xfId="12" applyNumberFormat="1" applyFont="1" applyFill="1" applyBorder="1" applyAlignment="1">
      <alignment horizontal="left" vertical="top"/>
    </xf>
    <xf numFmtId="49" fontId="10" fillId="0" borderId="16" xfId="12" applyNumberFormat="1" applyFont="1" applyFill="1" applyBorder="1" applyAlignment="1">
      <alignment horizontal="left" vertical="top"/>
    </xf>
    <xf numFmtId="49" fontId="10" fillId="0" borderId="6" xfId="12" applyNumberFormat="1" applyFont="1" applyFill="1" applyBorder="1" applyAlignment="1">
      <alignment horizontal="left" vertical="top"/>
    </xf>
    <xf numFmtId="49" fontId="10" fillId="0" borderId="7" xfId="12" applyNumberFormat="1" applyFont="1" applyFill="1" applyBorder="1" applyAlignment="1">
      <alignment horizontal="left" vertical="top"/>
    </xf>
    <xf numFmtId="49" fontId="10" fillId="0" borderId="18" xfId="12" applyNumberFormat="1" applyFont="1" applyFill="1" applyBorder="1" applyAlignment="1">
      <alignment horizontal="left" vertical="top"/>
    </xf>
    <xf numFmtId="0" fontId="10" fillId="0" borderId="106" xfId="12" applyFont="1" applyBorder="1" applyAlignment="1">
      <alignment horizontal="left" vertical="center"/>
    </xf>
    <xf numFmtId="0" fontId="10" fillId="0" borderId="17" xfId="12" applyFont="1" applyBorder="1" applyAlignment="1">
      <alignment horizontal="left" vertical="center"/>
    </xf>
    <xf numFmtId="0" fontId="9" fillId="0" borderId="35" xfId="9" applyFont="1" applyFill="1" applyBorder="1" applyAlignment="1">
      <alignment horizontal="center"/>
    </xf>
    <xf numFmtId="0" fontId="9" fillId="0" borderId="80" xfId="9" applyFont="1" applyFill="1" applyBorder="1" applyAlignment="1">
      <alignment horizontal="center"/>
    </xf>
    <xf numFmtId="43" fontId="10" fillId="0" borderId="38" xfId="23" applyFont="1" applyFill="1" applyBorder="1" applyAlignment="1">
      <alignment horizontal="center"/>
    </xf>
    <xf numFmtId="43" fontId="10" fillId="0" borderId="40" xfId="23" applyFont="1" applyFill="1" applyBorder="1" applyAlignment="1">
      <alignment horizontal="center"/>
    </xf>
    <xf numFmtId="0" fontId="9" fillId="5" borderId="51" xfId="0" applyFont="1" applyFill="1" applyBorder="1" applyAlignment="1">
      <alignment horizontal="center" vertical="center"/>
    </xf>
    <xf numFmtId="0" fontId="9" fillId="5" borderId="54" xfId="0" applyFont="1" applyFill="1" applyBorder="1" applyAlignment="1">
      <alignment horizontal="center" vertical="center"/>
    </xf>
    <xf numFmtId="0" fontId="9" fillId="5" borderId="52" xfId="0" applyFont="1" applyFill="1" applyBorder="1" applyAlignment="1">
      <alignment horizontal="center" vertical="center"/>
    </xf>
    <xf numFmtId="0" fontId="9" fillId="5" borderId="58" xfId="0" applyFont="1" applyFill="1" applyBorder="1" applyAlignment="1">
      <alignment horizontal="center" vertical="center"/>
    </xf>
    <xf numFmtId="0" fontId="9" fillId="5" borderId="59" xfId="0" applyFont="1" applyFill="1" applyBorder="1" applyAlignment="1">
      <alignment horizontal="center" vertical="center"/>
    </xf>
    <xf numFmtId="0" fontId="9" fillId="5" borderId="63" xfId="0" applyFont="1" applyFill="1" applyBorder="1" applyAlignment="1">
      <alignment horizontal="center" vertical="center"/>
    </xf>
    <xf numFmtId="0" fontId="10" fillId="0" borderId="14" xfId="12" applyFont="1" applyFill="1" applyBorder="1" applyAlignment="1">
      <alignment horizontal="left" vertical="top"/>
    </xf>
    <xf numFmtId="0" fontId="10" fillId="0" borderId="15" xfId="12" applyFont="1" applyFill="1" applyBorder="1" applyAlignment="1">
      <alignment horizontal="left" vertical="top"/>
    </xf>
    <xf numFmtId="0" fontId="10" fillId="0" borderId="16" xfId="12" applyFont="1" applyFill="1" applyBorder="1" applyAlignment="1">
      <alignment horizontal="left" vertical="top"/>
    </xf>
    <xf numFmtId="0" fontId="10" fillId="0" borderId="6" xfId="12" applyFont="1" applyBorder="1" applyAlignment="1">
      <alignment horizontal="left" wrapText="1"/>
    </xf>
    <xf numFmtId="0" fontId="10" fillId="5" borderId="51" xfId="12" applyFont="1" applyFill="1" applyBorder="1" applyAlignment="1">
      <alignment horizontal="left" vertical="center"/>
    </xf>
    <xf numFmtId="0" fontId="10" fillId="5" borderId="54" xfId="12" applyFont="1" applyFill="1" applyBorder="1" applyAlignment="1">
      <alignment horizontal="left" vertical="center"/>
    </xf>
    <xf numFmtId="0" fontId="10" fillId="5" borderId="52" xfId="12" applyFont="1" applyFill="1" applyBorder="1" applyAlignment="1">
      <alignment horizontal="left" vertical="center"/>
    </xf>
    <xf numFmtId="0" fontId="10" fillId="5" borderId="58" xfId="12" applyFont="1" applyFill="1" applyBorder="1" applyAlignment="1">
      <alignment horizontal="left" vertical="center"/>
    </xf>
    <xf numFmtId="0" fontId="10" fillId="5" borderId="59" xfId="12" applyFont="1" applyFill="1" applyBorder="1" applyAlignment="1">
      <alignment horizontal="left" vertical="center"/>
    </xf>
    <xf numFmtId="0" fontId="10" fillId="5" borderId="63" xfId="12" applyFont="1" applyFill="1" applyBorder="1" applyAlignment="1">
      <alignment horizontal="left" vertical="center"/>
    </xf>
    <xf numFmtId="0" fontId="10" fillId="4" borderId="51" xfId="12" applyFont="1" applyFill="1" applyBorder="1" applyAlignment="1">
      <alignment horizontal="left" vertical="center"/>
    </xf>
    <xf numFmtId="0" fontId="10" fillId="4" borderId="54" xfId="12" applyFont="1" applyFill="1" applyBorder="1" applyAlignment="1">
      <alignment horizontal="left" vertical="center"/>
    </xf>
    <xf numFmtId="0" fontId="10" fillId="4" borderId="52" xfId="12" applyFont="1" applyFill="1" applyBorder="1" applyAlignment="1">
      <alignment horizontal="left" vertical="center"/>
    </xf>
    <xf numFmtId="0" fontId="10" fillId="4" borderId="19" xfId="12" applyFont="1" applyFill="1" applyBorder="1" applyAlignment="1">
      <alignment horizontal="left" vertical="center"/>
    </xf>
    <xf numFmtId="0" fontId="10" fillId="4" borderId="20" xfId="12" applyFont="1" applyFill="1" applyBorder="1" applyAlignment="1">
      <alignment horizontal="left" vertical="center"/>
    </xf>
    <xf numFmtId="0" fontId="10" fillId="4" borderId="47" xfId="12" applyFont="1" applyFill="1" applyBorder="1" applyAlignment="1">
      <alignment horizontal="left" vertical="center"/>
    </xf>
    <xf numFmtId="0" fontId="9" fillId="0" borderId="10" xfId="12" quotePrefix="1" applyFont="1" applyBorder="1" applyAlignment="1">
      <alignment horizontal="left"/>
    </xf>
    <xf numFmtId="0" fontId="9" fillId="0" borderId="10" xfId="12" applyFont="1" applyBorder="1" applyAlignment="1">
      <alignment horizontal="left"/>
    </xf>
    <xf numFmtId="0" fontId="10" fillId="2" borderId="6" xfId="12" applyFont="1" applyFill="1" applyBorder="1" applyAlignment="1">
      <alignment horizontal="left"/>
    </xf>
    <xf numFmtId="0" fontId="10" fillId="2" borderId="7" xfId="12" applyFont="1" applyFill="1" applyBorder="1" applyAlignment="1">
      <alignment horizontal="left"/>
    </xf>
    <xf numFmtId="0" fontId="10" fillId="2" borderId="18" xfId="12" applyFont="1" applyFill="1" applyBorder="1" applyAlignment="1">
      <alignment horizontal="left"/>
    </xf>
    <xf numFmtId="0" fontId="11" fillId="0" borderId="14" xfId="12" applyFont="1" applyFill="1" applyBorder="1" applyAlignment="1">
      <alignment wrapText="1"/>
    </xf>
    <xf numFmtId="0" fontId="11" fillId="0" borderId="15" xfId="12" applyFont="1" applyFill="1" applyBorder="1" applyAlignment="1">
      <alignment wrapText="1"/>
    </xf>
    <xf numFmtId="0" fontId="11" fillId="0" borderId="84" xfId="12" applyFont="1" applyFill="1" applyBorder="1" applyAlignment="1">
      <alignment wrapText="1"/>
    </xf>
    <xf numFmtId="0" fontId="9" fillId="0" borderId="59" xfId="12" applyFont="1" applyBorder="1" applyAlignment="1">
      <alignment horizontal="left" vertical="center" wrapText="1"/>
    </xf>
    <xf numFmtId="0" fontId="10" fillId="0" borderId="114" xfId="0" applyFont="1" applyBorder="1" applyAlignment="1">
      <alignment horizontal="left"/>
    </xf>
    <xf numFmtId="0" fontId="10" fillId="0" borderId="65" xfId="0" applyFont="1" applyBorder="1" applyAlignment="1">
      <alignment horizontal="left"/>
    </xf>
    <xf numFmtId="0" fontId="9" fillId="0" borderId="109" xfId="12" applyFont="1" applyFill="1" applyBorder="1" applyAlignment="1">
      <alignment horizontal="center"/>
    </xf>
    <xf numFmtId="0" fontId="9" fillId="0" borderId="113" xfId="12" applyFont="1" applyFill="1" applyBorder="1" applyAlignment="1">
      <alignment horizontal="center"/>
    </xf>
    <xf numFmtId="0" fontId="9" fillId="0" borderId="82" xfId="12" quotePrefix="1" applyFont="1" applyBorder="1" applyAlignment="1">
      <alignment horizontal="left"/>
    </xf>
    <xf numFmtId="0" fontId="34" fillId="0" borderId="0" xfId="15" applyFont="1" applyBorder="1" applyAlignment="1">
      <alignment horizontal="left"/>
    </xf>
    <xf numFmtId="0" fontId="34" fillId="0" borderId="5" xfId="15" applyFont="1" applyBorder="1" applyAlignment="1">
      <alignment horizontal="left"/>
    </xf>
    <xf numFmtId="0" fontId="10" fillId="0" borderId="49" xfId="12" applyFont="1" applyFill="1" applyBorder="1" applyAlignment="1">
      <alignment horizontal="left"/>
    </xf>
    <xf numFmtId="0" fontId="10" fillId="0" borderId="79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0" borderId="61" xfId="12" applyFont="1" applyBorder="1" applyAlignment="1">
      <alignment horizontal="left"/>
    </xf>
    <xf numFmtId="0" fontId="10" fillId="0" borderId="6" xfId="12" applyFont="1" applyFill="1" applyBorder="1" applyAlignment="1">
      <alignment horizontal="left" vertical="center" wrapText="1"/>
    </xf>
    <xf numFmtId="0" fontId="10" fillId="0" borderId="7" xfId="12" applyFont="1" applyFill="1" applyBorder="1" applyAlignment="1">
      <alignment horizontal="left" vertical="center" wrapText="1"/>
    </xf>
    <xf numFmtId="0" fontId="10" fillId="0" borderId="18" xfId="12" applyFont="1" applyFill="1" applyBorder="1" applyAlignment="1">
      <alignment horizontal="left" vertical="center" wrapText="1"/>
    </xf>
    <xf numFmtId="0" fontId="9" fillId="0" borderId="35" xfId="15" applyFont="1" applyBorder="1" applyAlignment="1">
      <alignment horizontal="left" vertical="center" wrapText="1"/>
    </xf>
    <xf numFmtId="0" fontId="9" fillId="0" borderId="80" xfId="15" applyFont="1" applyBorder="1" applyAlignment="1">
      <alignment horizontal="left" vertical="center" wrapText="1"/>
    </xf>
    <xf numFmtId="0" fontId="9" fillId="0" borderId="58" xfId="15" applyFont="1" applyBorder="1" applyAlignment="1">
      <alignment horizontal="left" vertical="center" wrapText="1"/>
    </xf>
    <xf numFmtId="0" fontId="9" fillId="0" borderId="63" xfId="15" applyFont="1" applyBorder="1" applyAlignment="1">
      <alignment horizontal="left" vertical="center" wrapText="1"/>
    </xf>
    <xf numFmtId="0" fontId="10" fillId="0" borderId="2" xfId="12" applyFont="1" applyBorder="1" applyAlignment="1">
      <alignment horizontal="left" vertical="top"/>
    </xf>
    <xf numFmtId="0" fontId="10" fillId="0" borderId="3" xfId="12" applyFont="1" applyBorder="1" applyAlignment="1">
      <alignment horizontal="left" vertical="top"/>
    </xf>
    <xf numFmtId="0" fontId="10" fillId="0" borderId="8" xfId="12" applyFont="1" applyBorder="1" applyAlignment="1">
      <alignment horizontal="left" vertical="top"/>
    </xf>
    <xf numFmtId="0" fontId="10" fillId="0" borderId="79" xfId="12" applyFont="1" applyFill="1" applyBorder="1" applyAlignment="1">
      <alignment horizontal="left" vertical="center" wrapText="1"/>
    </xf>
    <xf numFmtId="0" fontId="10" fillId="0" borderId="1" xfId="12" applyFont="1" applyFill="1" applyBorder="1" applyAlignment="1">
      <alignment horizontal="left" vertical="center" wrapText="1"/>
    </xf>
    <xf numFmtId="0" fontId="10" fillId="0" borderId="9" xfId="12" applyFont="1" applyBorder="1" applyAlignment="1">
      <alignment horizontal="left" vertical="center" wrapText="1"/>
    </xf>
    <xf numFmtId="0" fontId="10" fillId="0" borderId="70" xfId="12" applyFont="1" applyBorder="1" applyAlignment="1">
      <alignment horizontal="left" vertical="center" wrapText="1"/>
    </xf>
    <xf numFmtId="0" fontId="10" fillId="0" borderId="78" xfId="12" applyFont="1" applyFill="1" applyBorder="1" applyAlignment="1">
      <alignment horizontal="left" vertical="top"/>
    </xf>
    <xf numFmtId="0" fontId="10" fillId="0" borderId="60" xfId="12" applyFont="1" applyFill="1" applyBorder="1" applyAlignment="1">
      <alignment horizontal="left" vertical="top"/>
    </xf>
    <xf numFmtId="0" fontId="10" fillId="0" borderId="0" xfId="12" applyFont="1" applyBorder="1" applyAlignment="1">
      <alignment horizontal="left" vertical="center" wrapText="1"/>
    </xf>
    <xf numFmtId="0" fontId="10" fillId="0" borderId="26" xfId="12" applyFont="1" applyBorder="1" applyAlignment="1">
      <alignment horizontal="left" vertical="center" wrapText="1"/>
    </xf>
    <xf numFmtId="0" fontId="10" fillId="0" borderId="79" xfId="12" applyFont="1" applyFill="1" applyBorder="1" applyAlignment="1">
      <alignment horizontal="left"/>
    </xf>
    <xf numFmtId="0" fontId="10" fillId="0" borderId="1" xfId="12" applyFont="1" applyFill="1" applyBorder="1" applyAlignment="1">
      <alignment horizontal="left"/>
    </xf>
    <xf numFmtId="0" fontId="10" fillId="0" borderId="1" xfId="12" applyFont="1" applyFill="1" applyBorder="1" applyAlignment="1">
      <alignment horizontal="center" vertical="center" wrapText="1"/>
    </xf>
    <xf numFmtId="0" fontId="11" fillId="0" borderId="1" xfId="12" applyFont="1" applyFill="1" applyBorder="1" applyAlignment="1">
      <alignment horizontal="center"/>
    </xf>
    <xf numFmtId="0" fontId="10" fillId="0" borderId="0" xfId="12" applyFont="1" applyBorder="1" applyAlignment="1">
      <alignment horizontal="left"/>
    </xf>
    <xf numFmtId="0" fontId="10" fillId="0" borderId="5" xfId="12" applyFont="1" applyBorder="1" applyAlignment="1">
      <alignment horizontal="left"/>
    </xf>
    <xf numFmtId="0" fontId="11" fillId="3" borderId="1" xfId="12" applyFont="1" applyFill="1" applyBorder="1" applyAlignment="1">
      <alignment horizontal="center" vertical="center"/>
    </xf>
    <xf numFmtId="0" fontId="11" fillId="3" borderId="23" xfId="12" applyFont="1" applyFill="1" applyBorder="1" applyAlignment="1">
      <alignment horizontal="center" vertical="center"/>
    </xf>
    <xf numFmtId="0" fontId="23" fillId="0" borderId="85" xfId="12" applyFont="1" applyBorder="1" applyAlignment="1">
      <alignment horizontal="left"/>
    </xf>
    <xf numFmtId="0" fontId="23" fillId="0" borderId="86" xfId="12" applyFont="1" applyBorder="1" applyAlignment="1">
      <alignment horizontal="left"/>
    </xf>
    <xf numFmtId="164" fontId="10" fillId="0" borderId="14" xfId="6" applyFont="1" applyFill="1" applyBorder="1" applyAlignment="1">
      <alignment horizontal="center"/>
    </xf>
    <xf numFmtId="164" fontId="10" fillId="0" borderId="16" xfId="6" applyFont="1" applyFill="1" applyBorder="1" applyAlignment="1">
      <alignment horizontal="center"/>
    </xf>
    <xf numFmtId="0" fontId="9" fillId="0" borderId="58" xfId="12" applyFont="1" applyBorder="1" applyAlignment="1">
      <alignment horizontal="left" wrapText="1"/>
    </xf>
    <xf numFmtId="0" fontId="9" fillId="0" borderId="63" xfId="12" applyFont="1" applyBorder="1" applyAlignment="1">
      <alignment horizontal="left" wrapText="1"/>
    </xf>
    <xf numFmtId="0" fontId="11" fillId="0" borderId="35" xfId="12" applyFont="1" applyBorder="1" applyAlignment="1">
      <alignment horizontal="left" vertical="center" wrapText="1"/>
    </xf>
    <xf numFmtId="0" fontId="11" fillId="0" borderId="34" xfId="12" applyFont="1" applyBorder="1" applyAlignment="1">
      <alignment horizontal="left" vertical="center" wrapText="1"/>
    </xf>
    <xf numFmtId="0" fontId="11" fillId="0" borderId="44" xfId="12" applyFont="1" applyBorder="1" applyAlignment="1">
      <alignment horizontal="left" vertical="center" wrapText="1"/>
    </xf>
    <xf numFmtId="0" fontId="11" fillId="0" borderId="4" xfId="12" applyFont="1" applyBorder="1" applyAlignment="1">
      <alignment horizontal="left" vertical="center" wrapText="1"/>
    </xf>
    <xf numFmtId="0" fontId="11" fillId="0" borderId="0" xfId="12" applyFont="1" applyBorder="1" applyAlignment="1">
      <alignment horizontal="left" vertical="center" wrapText="1"/>
    </xf>
    <xf numFmtId="0" fontId="11" fillId="0" borderId="5" xfId="12" applyFont="1" applyBorder="1" applyAlignment="1">
      <alignment horizontal="left" vertical="center" wrapText="1"/>
    </xf>
    <xf numFmtId="0" fontId="23" fillId="0" borderId="4" xfId="12" applyFont="1" applyBorder="1" applyAlignment="1">
      <alignment horizontal="center"/>
    </xf>
    <xf numFmtId="0" fontId="10" fillId="0" borderId="35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23" fillId="0" borderId="58" xfId="12" applyFont="1" applyBorder="1" applyAlignment="1">
      <alignment horizontal="center"/>
    </xf>
    <xf numFmtId="0" fontId="6" fillId="0" borderId="11" xfId="12" applyFont="1" applyBorder="1" applyAlignment="1">
      <alignment horizontal="left"/>
    </xf>
    <xf numFmtId="0" fontId="6" fillId="0" borderId="12" xfId="12" applyFont="1" applyBorder="1" applyAlignment="1">
      <alignment horizontal="left"/>
    </xf>
    <xf numFmtId="0" fontId="6" fillId="0" borderId="13" xfId="12" applyFont="1" applyBorder="1" applyAlignment="1">
      <alignment horizontal="left"/>
    </xf>
    <xf numFmtId="0" fontId="6" fillId="0" borderId="35" xfId="12" applyFont="1" applyBorder="1" applyAlignment="1">
      <alignment horizontal="center"/>
    </xf>
    <xf numFmtId="0" fontId="6" fillId="0" borderId="34" xfId="12" applyFont="1" applyBorder="1" applyAlignment="1">
      <alignment horizontal="center"/>
    </xf>
    <xf numFmtId="0" fontId="6" fillId="0" borderId="44" xfId="12" applyFont="1" applyBorder="1" applyAlignment="1">
      <alignment horizontal="center"/>
    </xf>
    <xf numFmtId="0" fontId="6" fillId="0" borderId="58" xfId="15" applyFont="1" applyBorder="1" applyAlignment="1">
      <alignment horizontal="center"/>
    </xf>
    <xf numFmtId="0" fontId="6" fillId="0" borderId="59" xfId="15" applyFont="1" applyBorder="1" applyAlignment="1">
      <alignment horizontal="center"/>
    </xf>
    <xf numFmtId="0" fontId="6" fillId="0" borderId="48" xfId="15" applyFont="1" applyBorder="1" applyAlignment="1">
      <alignment horizontal="center"/>
    </xf>
    <xf numFmtId="0" fontId="6" fillId="0" borderId="56" xfId="15" applyFont="1" applyBorder="1" applyAlignment="1">
      <alignment horizontal="left"/>
    </xf>
    <xf numFmtId="0" fontId="6" fillId="0" borderId="0" xfId="15" applyFont="1" applyBorder="1" applyAlignment="1">
      <alignment horizontal="left"/>
    </xf>
    <xf numFmtId="0" fontId="6" fillId="0" borderId="5" xfId="15" applyFont="1" applyBorder="1" applyAlignment="1">
      <alignment horizontal="left"/>
    </xf>
    <xf numFmtId="0" fontId="6" fillId="0" borderId="35" xfId="15" applyFont="1" applyBorder="1" applyAlignment="1">
      <alignment horizontal="left" vertical="center"/>
    </xf>
    <xf numFmtId="0" fontId="6" fillId="0" borderId="80" xfId="15" applyFont="1" applyBorder="1" applyAlignment="1">
      <alignment horizontal="left" vertical="center"/>
    </xf>
    <xf numFmtId="0" fontId="6" fillId="0" borderId="4" xfId="15" applyFont="1" applyBorder="1" applyAlignment="1">
      <alignment horizontal="left" vertical="center"/>
    </xf>
    <xf numFmtId="0" fontId="6" fillId="0" borderId="26" xfId="15" applyFont="1" applyBorder="1" applyAlignment="1">
      <alignment horizontal="left" vertical="center"/>
    </xf>
    <xf numFmtId="0" fontId="6" fillId="0" borderId="36" xfId="12" applyFont="1" applyBorder="1" applyAlignment="1">
      <alignment horizontal="left"/>
    </xf>
    <xf numFmtId="0" fontId="6" fillId="0" borderId="37" xfId="12" applyFont="1" applyBorder="1" applyAlignment="1">
      <alignment horizontal="left"/>
    </xf>
    <xf numFmtId="0" fontId="6" fillId="0" borderId="50" xfId="9" applyFont="1" applyFill="1" applyBorder="1" applyAlignment="1">
      <alignment horizontal="center"/>
    </xf>
    <xf numFmtId="0" fontId="6" fillId="0" borderId="57" xfId="9" applyFont="1" applyFill="1" applyBorder="1" applyAlignment="1">
      <alignment horizontal="center"/>
    </xf>
    <xf numFmtId="0" fontId="5" fillId="0" borderId="6" xfId="12" applyFont="1" applyFill="1" applyBorder="1" applyAlignment="1">
      <alignment horizontal="center"/>
    </xf>
    <xf numFmtId="0" fontId="5" fillId="0" borderId="7" xfId="12" applyFont="1" applyFill="1" applyBorder="1" applyAlignment="1">
      <alignment horizontal="center"/>
    </xf>
    <xf numFmtId="0" fontId="5" fillId="0" borderId="18" xfId="12" applyFont="1" applyFill="1" applyBorder="1" applyAlignment="1">
      <alignment horizontal="center"/>
    </xf>
    <xf numFmtId="4" fontId="6" fillId="0" borderId="38" xfId="9" applyNumberFormat="1" applyFont="1" applyFill="1" applyBorder="1" applyAlignment="1">
      <alignment horizontal="center"/>
    </xf>
    <xf numFmtId="0" fontId="6" fillId="0" borderId="40" xfId="9" applyFont="1" applyFill="1" applyBorder="1" applyAlignment="1">
      <alignment horizontal="center"/>
    </xf>
    <xf numFmtId="0" fontId="5" fillId="0" borderId="6" xfId="12" applyFont="1" applyFill="1" applyBorder="1" applyAlignment="1">
      <alignment horizontal="left"/>
    </xf>
    <xf numFmtId="0" fontId="5" fillId="0" borderId="7" xfId="12" applyFont="1" applyFill="1" applyBorder="1" applyAlignment="1">
      <alignment horizontal="left"/>
    </xf>
    <xf numFmtId="0" fontId="5" fillId="0" borderId="18" xfId="12" applyFont="1" applyFill="1" applyBorder="1" applyAlignment="1">
      <alignment horizontal="left"/>
    </xf>
    <xf numFmtId="0" fontId="5" fillId="0" borderId="2" xfId="12" applyFont="1" applyFill="1" applyBorder="1" applyAlignment="1">
      <alignment horizontal="left" vertical="top"/>
    </xf>
    <xf numFmtId="0" fontId="5" fillId="0" borderId="3" xfId="12" applyFont="1" applyFill="1" applyBorder="1" applyAlignment="1">
      <alignment horizontal="left" vertical="top"/>
    </xf>
    <xf numFmtId="0" fontId="5" fillId="0" borderId="33" xfId="12" applyFont="1" applyFill="1" applyBorder="1" applyAlignment="1">
      <alignment horizontal="left" vertical="top"/>
    </xf>
    <xf numFmtId="0" fontId="5" fillId="0" borderId="6" xfId="12" applyFont="1" applyFill="1" applyBorder="1" applyAlignment="1">
      <alignment horizontal="left" vertical="top"/>
    </xf>
    <xf numFmtId="0" fontId="5" fillId="0" borderId="7" xfId="12" applyFont="1" applyFill="1" applyBorder="1" applyAlignment="1">
      <alignment horizontal="left" vertical="top"/>
    </xf>
    <xf numFmtId="0" fontId="5" fillId="0" borderId="18" xfId="12" applyFont="1" applyFill="1" applyBorder="1" applyAlignment="1">
      <alignment horizontal="left" vertical="top"/>
    </xf>
    <xf numFmtId="0" fontId="6" fillId="0" borderId="38" xfId="9" applyFont="1" applyFill="1" applyBorder="1" applyAlignment="1">
      <alignment horizontal="left"/>
    </xf>
    <xf numFmtId="0" fontId="6" fillId="0" borderId="40" xfId="9" applyFont="1" applyFill="1" applyBorder="1" applyAlignment="1">
      <alignment horizontal="left"/>
    </xf>
    <xf numFmtId="0" fontId="5" fillId="0" borderId="28" xfId="12" applyFont="1" applyFill="1" applyBorder="1" applyAlignment="1">
      <alignment horizontal="center"/>
    </xf>
    <xf numFmtId="0" fontId="5" fillId="0" borderId="29" xfId="12" applyFont="1" applyFill="1" applyBorder="1" applyAlignment="1">
      <alignment horizontal="center"/>
    </xf>
    <xf numFmtId="0" fontId="5" fillId="0" borderId="73" xfId="12" applyFont="1" applyFill="1" applyBorder="1" applyAlignment="1">
      <alignment horizontal="center"/>
    </xf>
    <xf numFmtId="0" fontId="6" fillId="0" borderId="51" xfId="12" applyFont="1" applyBorder="1" applyAlignment="1">
      <alignment horizontal="left"/>
    </xf>
    <xf numFmtId="0" fontId="6" fillId="0" borderId="54" xfId="12" applyFont="1" applyBorder="1" applyAlignment="1">
      <alignment horizontal="left"/>
    </xf>
    <xf numFmtId="0" fontId="6" fillId="0" borderId="69" xfId="12" applyFont="1" applyBorder="1" applyAlignment="1">
      <alignment horizontal="left"/>
    </xf>
    <xf numFmtId="0" fontId="5" fillId="0" borderId="38" xfId="12" applyFont="1" applyFill="1" applyBorder="1" applyAlignment="1">
      <alignment horizontal="center"/>
    </xf>
    <xf numFmtId="0" fontId="5" fillId="0" borderId="39" xfId="12" applyFont="1" applyFill="1" applyBorder="1" applyAlignment="1">
      <alignment horizontal="center"/>
    </xf>
    <xf numFmtId="0" fontId="5" fillId="0" borderId="40" xfId="12" applyFont="1" applyFill="1" applyBorder="1" applyAlignment="1">
      <alignment horizontal="center"/>
    </xf>
    <xf numFmtId="0" fontId="5" fillId="0" borderId="6" xfId="12" applyFont="1" applyBorder="1" applyAlignment="1">
      <alignment horizontal="left"/>
    </xf>
    <xf numFmtId="0" fontId="5" fillId="0" borderId="7" xfId="12" applyFont="1" applyBorder="1" applyAlignment="1">
      <alignment horizontal="left"/>
    </xf>
    <xf numFmtId="0" fontId="5" fillId="0" borderId="27" xfId="12" applyFont="1" applyBorder="1" applyAlignment="1">
      <alignment horizontal="left"/>
    </xf>
    <xf numFmtId="0" fontId="37" fillId="2" borderId="34" xfId="12" applyFont="1" applyFill="1" applyBorder="1" applyAlignment="1">
      <alignment horizontal="center"/>
    </xf>
    <xf numFmtId="0" fontId="23" fillId="2" borderId="0" xfId="12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0" fontId="5" fillId="4" borderId="51" xfId="12" applyFont="1" applyFill="1" applyBorder="1" applyAlignment="1">
      <alignment horizontal="center" vertical="center"/>
    </xf>
    <xf numFmtId="0" fontId="5" fillId="4" borderId="54" xfId="12" applyFont="1" applyFill="1" applyBorder="1" applyAlignment="1">
      <alignment horizontal="center" vertical="center"/>
    </xf>
    <xf numFmtId="0" fontId="5" fillId="4" borderId="52" xfId="12" applyFont="1" applyFill="1" applyBorder="1" applyAlignment="1">
      <alignment horizontal="center" vertical="center"/>
    </xf>
    <xf numFmtId="0" fontId="5" fillId="4" borderId="19" xfId="12" applyFont="1" applyFill="1" applyBorder="1" applyAlignment="1">
      <alignment horizontal="center" vertical="center"/>
    </xf>
    <xf numFmtId="0" fontId="5" fillId="4" borderId="20" xfId="12" applyFont="1" applyFill="1" applyBorder="1" applyAlignment="1">
      <alignment horizontal="center" vertical="center"/>
    </xf>
    <xf numFmtId="0" fontId="5" fillId="4" borderId="47" xfId="12" applyFont="1" applyFill="1" applyBorder="1" applyAlignment="1">
      <alignment horizontal="center" vertical="center"/>
    </xf>
    <xf numFmtId="0" fontId="5" fillId="0" borderId="9" xfId="12" applyFont="1" applyBorder="1" applyAlignment="1">
      <alignment horizontal="center"/>
    </xf>
    <xf numFmtId="0" fontId="5" fillId="0" borderId="10" xfId="12" applyFont="1" applyBorder="1" applyAlignment="1">
      <alignment horizontal="center"/>
    </xf>
    <xf numFmtId="0" fontId="5" fillId="0" borderId="61" xfId="12" applyFont="1" applyBorder="1" applyAlignment="1">
      <alignment horizontal="center"/>
    </xf>
    <xf numFmtId="0" fontId="5" fillId="0" borderId="19" xfId="12" applyFont="1" applyBorder="1" applyAlignment="1">
      <alignment horizontal="center"/>
    </xf>
    <xf numFmtId="0" fontId="5" fillId="0" borderId="20" xfId="12" applyFont="1" applyBorder="1" applyAlignment="1">
      <alignment horizontal="center"/>
    </xf>
    <xf numFmtId="0" fontId="5" fillId="0" borderId="21" xfId="12" applyFont="1" applyBorder="1" applyAlignment="1">
      <alignment horizontal="center"/>
    </xf>
    <xf numFmtId="0" fontId="5" fillId="5" borderId="51" xfId="12" applyFont="1" applyFill="1" applyBorder="1" applyAlignment="1">
      <alignment horizontal="center" vertical="center"/>
    </xf>
    <xf numFmtId="0" fontId="5" fillId="5" borderId="54" xfId="12" applyFont="1" applyFill="1" applyBorder="1" applyAlignment="1">
      <alignment horizontal="center" vertical="center"/>
    </xf>
    <xf numFmtId="0" fontId="5" fillId="5" borderId="52" xfId="12" applyFont="1" applyFill="1" applyBorder="1" applyAlignment="1">
      <alignment horizontal="center" vertical="center"/>
    </xf>
    <xf numFmtId="0" fontId="5" fillId="5" borderId="58" xfId="12" applyFont="1" applyFill="1" applyBorder="1" applyAlignment="1">
      <alignment horizontal="center" vertical="center"/>
    </xf>
    <xf numFmtId="0" fontId="5" fillId="5" borderId="59" xfId="12" applyFont="1" applyFill="1" applyBorder="1" applyAlignment="1">
      <alignment horizontal="center" vertical="center"/>
    </xf>
    <xf numFmtId="0" fontId="5" fillId="5" borderId="63" xfId="12" applyFont="1" applyFill="1" applyBorder="1" applyAlignment="1">
      <alignment horizontal="center" vertical="center"/>
    </xf>
    <xf numFmtId="9" fontId="39" fillId="0" borderId="66" xfId="24" applyFont="1" applyBorder="1" applyAlignment="1">
      <alignment horizontal="center" vertical="center"/>
    </xf>
    <xf numFmtId="9" fontId="39" fillId="0" borderId="75" xfId="24" applyFont="1" applyBorder="1" applyAlignment="1">
      <alignment horizontal="center" vertical="center"/>
    </xf>
    <xf numFmtId="0" fontId="5" fillId="0" borderId="10" xfId="12" quotePrefix="1" applyFont="1" applyBorder="1" applyAlignment="1">
      <alignment horizontal="left"/>
    </xf>
    <xf numFmtId="0" fontId="5" fillId="0" borderId="10" xfId="12" applyFont="1" applyBorder="1" applyAlignment="1">
      <alignment horizontal="left"/>
    </xf>
    <xf numFmtId="0" fontId="5" fillId="0" borderId="58" xfId="12" applyFont="1" applyFill="1" applyBorder="1" applyAlignment="1">
      <alignment wrapText="1"/>
    </xf>
    <xf numFmtId="0" fontId="5" fillId="0" borderId="59" xfId="12" applyFont="1" applyFill="1" applyBorder="1" applyAlignment="1">
      <alignment wrapText="1"/>
    </xf>
    <xf numFmtId="0" fontId="5" fillId="0" borderId="48" xfId="12" applyFont="1" applyFill="1" applyBorder="1" applyAlignment="1">
      <alignment wrapText="1"/>
    </xf>
    <xf numFmtId="0" fontId="6" fillId="0" borderId="35" xfId="12" applyFont="1" applyBorder="1" applyAlignment="1">
      <alignment horizontal="center" vertical="center"/>
    </xf>
    <xf numFmtId="0" fontId="6" fillId="0" borderId="34" xfId="12" applyFont="1" applyBorder="1" applyAlignment="1">
      <alignment horizontal="center" vertical="center"/>
    </xf>
    <xf numFmtId="0" fontId="6" fillId="0" borderId="19" xfId="12" applyFont="1" applyBorder="1" applyAlignment="1">
      <alignment horizontal="center" vertical="center"/>
    </xf>
    <xf numFmtId="0" fontId="6" fillId="0" borderId="20" xfId="12" applyFont="1" applyBorder="1" applyAlignment="1">
      <alignment horizontal="center" vertical="center"/>
    </xf>
    <xf numFmtId="0" fontId="6" fillId="0" borderId="36" xfId="12" applyFont="1" applyBorder="1" applyAlignment="1">
      <alignment horizontal="center"/>
    </xf>
    <xf numFmtId="0" fontId="6" fillId="0" borderId="37" xfId="12" applyFont="1" applyBorder="1" applyAlignment="1">
      <alignment horizontal="center"/>
    </xf>
    <xf numFmtId="0" fontId="6" fillId="0" borderId="35" xfId="12" applyFont="1" applyBorder="1" applyAlignment="1">
      <alignment horizontal="left"/>
    </xf>
    <xf numFmtId="0" fontId="6" fillId="0" borderId="34" xfId="12" applyFont="1" applyBorder="1" applyAlignment="1">
      <alignment horizontal="left"/>
    </xf>
    <xf numFmtId="0" fontId="6" fillId="0" borderId="44" xfId="12" applyFont="1" applyBorder="1" applyAlignment="1">
      <alignment horizontal="left"/>
    </xf>
    <xf numFmtId="0" fontId="6" fillId="0" borderId="51" xfId="12" applyFont="1" applyBorder="1" applyAlignment="1">
      <alignment horizontal="left" vertical="top" wrapText="1"/>
    </xf>
    <xf numFmtId="0" fontId="6" fillId="0" borderId="52" xfId="12" applyFont="1" applyBorder="1" applyAlignment="1">
      <alignment horizontal="left" vertical="top" wrapText="1"/>
    </xf>
    <xf numFmtId="0" fontId="6" fillId="0" borderId="4" xfId="12" applyFont="1" applyBorder="1" applyAlignment="1">
      <alignment horizontal="left" vertical="top" wrapText="1"/>
    </xf>
    <xf numFmtId="0" fontId="6" fillId="0" borderId="26" xfId="12" applyFont="1" applyBorder="1" applyAlignment="1">
      <alignment horizontal="left" vertical="top" wrapText="1"/>
    </xf>
    <xf numFmtId="0" fontId="6" fillId="0" borderId="58" xfId="12" applyFont="1" applyBorder="1" applyAlignment="1">
      <alignment horizontal="left" vertical="top" wrapText="1"/>
    </xf>
    <xf numFmtId="0" fontId="6" fillId="0" borderId="63" xfId="12" applyFont="1" applyBorder="1" applyAlignment="1">
      <alignment horizontal="left" vertical="top" wrapText="1"/>
    </xf>
    <xf numFmtId="0" fontId="6" fillId="0" borderId="3" xfId="12" applyFont="1" applyBorder="1" applyAlignment="1">
      <alignment horizontal="left"/>
    </xf>
    <xf numFmtId="0" fontId="6" fillId="0" borderId="8" xfId="12" applyFont="1" applyBorder="1" applyAlignment="1">
      <alignment horizontal="left"/>
    </xf>
    <xf numFmtId="0" fontId="5" fillId="0" borderId="19" xfId="12" applyFont="1" applyFill="1" applyBorder="1" applyAlignment="1">
      <alignment wrapText="1"/>
    </xf>
    <xf numFmtId="0" fontId="5" fillId="0" borderId="20" xfId="12" applyFont="1" applyFill="1" applyBorder="1" applyAlignment="1">
      <alignment wrapText="1"/>
    </xf>
    <xf numFmtId="0" fontId="5" fillId="0" borderId="21" xfId="12" applyFont="1" applyFill="1" applyBorder="1" applyAlignment="1">
      <alignment wrapText="1"/>
    </xf>
    <xf numFmtId="0" fontId="6" fillId="0" borderId="7" xfId="12" applyFont="1" applyBorder="1" applyAlignment="1">
      <alignment horizontal="left"/>
    </xf>
    <xf numFmtId="0" fontId="6" fillId="0" borderId="27" xfId="12" applyFont="1" applyBorder="1" applyAlignment="1">
      <alignment horizontal="left"/>
    </xf>
    <xf numFmtId="0" fontId="9" fillId="0" borderId="117" xfId="15" applyFont="1" applyBorder="1" applyAlignment="1"/>
    <xf numFmtId="0" fontId="9" fillId="0" borderId="34" xfId="15" applyFont="1" applyBorder="1" applyAlignment="1"/>
    <xf numFmtId="0" fontId="9" fillId="0" borderId="44" xfId="15" applyFont="1" applyBorder="1" applyAlignment="1"/>
    <xf numFmtId="0" fontId="9" fillId="0" borderId="102" xfId="15" applyFont="1" applyBorder="1" applyAlignment="1"/>
    <xf numFmtId="0" fontId="9" fillId="0" borderId="59" xfId="15" applyFont="1" applyBorder="1" applyAlignment="1"/>
    <xf numFmtId="0" fontId="9" fillId="0" borderId="48" xfId="15" applyFont="1" applyBorder="1" applyAlignment="1"/>
    <xf numFmtId="49" fontId="5" fillId="0" borderId="6" xfId="12" applyNumberFormat="1" applyFont="1" applyFill="1" applyBorder="1" applyAlignment="1">
      <alignment horizontal="left" vertical="top"/>
    </xf>
    <xf numFmtId="49" fontId="5" fillId="0" borderId="7" xfId="12" applyNumberFormat="1" applyFont="1" applyFill="1" applyBorder="1" applyAlignment="1">
      <alignment horizontal="left" vertical="top"/>
    </xf>
    <xf numFmtId="49" fontId="5" fillId="0" borderId="18" xfId="12" applyNumberFormat="1" applyFont="1" applyFill="1" applyBorder="1" applyAlignment="1">
      <alignment horizontal="left" vertical="top"/>
    </xf>
    <xf numFmtId="49" fontId="5" fillId="0" borderId="6" xfId="12" applyNumberFormat="1" applyFont="1" applyFill="1" applyBorder="1" applyAlignment="1">
      <alignment horizontal="left"/>
    </xf>
    <xf numFmtId="49" fontId="5" fillId="0" borderId="7" xfId="12" applyNumberFormat="1" applyFont="1" applyFill="1" applyBorder="1" applyAlignment="1">
      <alignment horizontal="left"/>
    </xf>
    <xf numFmtId="49" fontId="5" fillId="0" borderId="18" xfId="12" applyNumberFormat="1" applyFont="1" applyFill="1" applyBorder="1" applyAlignment="1">
      <alignment horizontal="left"/>
    </xf>
    <xf numFmtId="4" fontId="9" fillId="0" borderId="40" xfId="9" applyNumberFormat="1" applyFont="1" applyFill="1" applyBorder="1" applyAlignment="1">
      <alignment horizontal="center"/>
    </xf>
    <xf numFmtId="9" fontId="10" fillId="0" borderId="69" xfId="24" applyFont="1" applyBorder="1" applyAlignment="1">
      <alignment horizontal="center" vertical="center"/>
    </xf>
    <xf numFmtId="0" fontId="10" fillId="5" borderId="35" xfId="12" applyFont="1" applyFill="1" applyBorder="1" applyAlignment="1">
      <alignment horizontal="center" vertical="center"/>
    </xf>
    <xf numFmtId="0" fontId="10" fillId="5" borderId="34" xfId="12" applyFont="1" applyFill="1" applyBorder="1" applyAlignment="1">
      <alignment horizontal="center" vertical="center"/>
    </xf>
    <xf numFmtId="0" fontId="10" fillId="5" borderId="80" xfId="12" applyFont="1" applyFill="1" applyBorder="1" applyAlignment="1">
      <alignment horizontal="center" vertical="center"/>
    </xf>
    <xf numFmtId="0" fontId="10" fillId="4" borderId="58" xfId="12" applyFont="1" applyFill="1" applyBorder="1" applyAlignment="1">
      <alignment horizontal="center" vertical="center"/>
    </xf>
    <xf numFmtId="0" fontId="10" fillId="4" borderId="59" xfId="12" applyFont="1" applyFill="1" applyBorder="1" applyAlignment="1">
      <alignment horizontal="center" vertical="center"/>
    </xf>
    <xf numFmtId="0" fontId="10" fillId="4" borderId="63" xfId="12" applyFont="1" applyFill="1" applyBorder="1" applyAlignment="1">
      <alignment horizontal="center" vertical="center"/>
    </xf>
    <xf numFmtId="0" fontId="6" fillId="0" borderId="6" xfId="12" applyFont="1" applyBorder="1" applyAlignment="1">
      <alignment horizontal="left"/>
    </xf>
    <xf numFmtId="9" fontId="5" fillId="0" borderId="66" xfId="24" applyFont="1" applyBorder="1" applyAlignment="1">
      <alignment horizontal="center" vertical="center"/>
    </xf>
    <xf numFmtId="9" fontId="5" fillId="0" borderId="75" xfId="24" applyFont="1" applyBorder="1" applyAlignment="1">
      <alignment horizontal="center" vertical="center"/>
    </xf>
    <xf numFmtId="0" fontId="6" fillId="0" borderId="41" xfId="12" quotePrefix="1" applyFont="1" applyBorder="1" applyAlignment="1">
      <alignment horizontal="left" vertical="center"/>
    </xf>
    <xf numFmtId="0" fontId="6" fillId="0" borderId="42" xfId="12" applyFont="1" applyBorder="1" applyAlignment="1">
      <alignment horizontal="left" vertical="center"/>
    </xf>
    <xf numFmtId="0" fontId="6" fillId="0" borderId="43" xfId="12" applyFont="1" applyBorder="1" applyAlignment="1">
      <alignment horizontal="left" vertical="center"/>
    </xf>
    <xf numFmtId="0" fontId="5" fillId="0" borderId="111" xfId="12" quotePrefix="1" applyFont="1" applyFill="1" applyBorder="1" applyAlignment="1">
      <alignment horizontal="left" vertical="center"/>
    </xf>
    <xf numFmtId="0" fontId="5" fillId="0" borderId="46" xfId="12" applyFont="1" applyFill="1" applyBorder="1" applyAlignment="1">
      <alignment horizontal="left" vertical="center"/>
    </xf>
    <xf numFmtId="0" fontId="5" fillId="0" borderId="35" xfId="12" quotePrefix="1" applyFont="1" applyBorder="1" applyAlignment="1">
      <alignment horizontal="left" vertical="center"/>
    </xf>
    <xf numFmtId="0" fontId="5" fillId="0" borderId="34" xfId="12" applyFont="1" applyBorder="1" applyAlignment="1">
      <alignment horizontal="left" vertical="center"/>
    </xf>
    <xf numFmtId="0" fontId="5" fillId="0" borderId="44" xfId="12" applyFont="1" applyBorder="1" applyAlignment="1">
      <alignment horizontal="left" vertical="center"/>
    </xf>
    <xf numFmtId="0" fontId="5" fillId="0" borderId="15" xfId="12" quotePrefix="1" applyFont="1" applyBorder="1" applyAlignment="1">
      <alignment horizontal="left" vertical="center"/>
    </xf>
    <xf numFmtId="0" fontId="5" fillId="0" borderId="84" xfId="12" quotePrefix="1" applyFont="1" applyBorder="1" applyAlignment="1">
      <alignment horizontal="left" vertical="center"/>
    </xf>
    <xf numFmtId="0" fontId="6" fillId="0" borderId="0" xfId="12" quotePrefix="1" applyFont="1" applyBorder="1" applyAlignment="1">
      <alignment horizontal="left" vertical="center"/>
    </xf>
    <xf numFmtId="0" fontId="6" fillId="0" borderId="0" xfId="12" applyFont="1" applyBorder="1" applyAlignment="1">
      <alignment horizontal="left" vertical="center"/>
    </xf>
    <xf numFmtId="0" fontId="6" fillId="0" borderId="5" xfId="12" applyFont="1" applyBorder="1" applyAlignment="1">
      <alignment horizontal="left" vertical="center"/>
    </xf>
    <xf numFmtId="0" fontId="5" fillId="0" borderId="54" xfId="12" quotePrefix="1" applyFont="1" applyFill="1" applyBorder="1" applyAlignment="1">
      <alignment horizontal="center" vertical="center"/>
    </xf>
    <xf numFmtId="0" fontId="5" fillId="0" borderId="54" xfId="12" applyFont="1" applyFill="1" applyBorder="1" applyAlignment="1">
      <alignment horizontal="center" vertical="center"/>
    </xf>
    <xf numFmtId="0" fontId="6" fillId="0" borderId="80" xfId="12" applyFont="1" applyBorder="1" applyAlignment="1">
      <alignment horizontal="center" vertical="center"/>
    </xf>
    <xf numFmtId="0" fontId="6" fillId="0" borderId="47" xfId="12" applyFont="1" applyBorder="1" applyAlignment="1">
      <alignment horizontal="center" vertical="center"/>
    </xf>
    <xf numFmtId="0" fontId="6" fillId="0" borderId="21" xfId="12" applyFont="1" applyBorder="1" applyAlignment="1">
      <alignment horizontal="center" vertical="center"/>
    </xf>
    <xf numFmtId="0" fontId="6" fillId="0" borderId="2" xfId="12" quotePrefix="1" applyFont="1" applyFill="1" applyBorder="1" applyAlignment="1">
      <alignment horizontal="left" vertical="center" wrapText="1"/>
    </xf>
    <xf numFmtId="0" fontId="6" fillId="0" borderId="3" xfId="12" applyFont="1" applyFill="1" applyBorder="1" applyAlignment="1">
      <alignment horizontal="left" vertical="center" wrapText="1"/>
    </xf>
    <xf numFmtId="0" fontId="6" fillId="0" borderId="33" xfId="12" applyFont="1" applyFill="1" applyBorder="1" applyAlignment="1">
      <alignment horizontal="left" vertical="center" wrapText="1"/>
    </xf>
    <xf numFmtId="0" fontId="6" fillId="0" borderId="6" xfId="12" quotePrefix="1" applyFont="1" applyFill="1" applyBorder="1" applyAlignment="1">
      <alignment horizontal="left" vertical="center" wrapText="1"/>
    </xf>
    <xf numFmtId="0" fontId="6" fillId="0" borderId="7" xfId="12" applyFont="1" applyFill="1" applyBorder="1" applyAlignment="1">
      <alignment horizontal="left" vertical="center" wrapText="1"/>
    </xf>
    <xf numFmtId="0" fontId="6" fillId="0" borderId="18" xfId="12" applyFont="1" applyFill="1" applyBorder="1" applyAlignment="1">
      <alignment horizontal="left" vertical="center" wrapText="1"/>
    </xf>
    <xf numFmtId="0" fontId="6" fillId="0" borderId="51" xfId="12" quotePrefix="1" applyFont="1" applyBorder="1" applyAlignment="1">
      <alignment horizontal="center" vertical="center"/>
    </xf>
    <xf numFmtId="0" fontId="6" fillId="0" borderId="52" xfId="12" quotePrefix="1" applyFont="1" applyBorder="1" applyAlignment="1">
      <alignment horizontal="center" vertical="center"/>
    </xf>
    <xf numFmtId="0" fontId="6" fillId="0" borderId="4" xfId="12" quotePrefix="1" applyFont="1" applyBorder="1" applyAlignment="1">
      <alignment horizontal="center" vertical="center"/>
    </xf>
    <xf numFmtId="0" fontId="6" fillId="0" borderId="26" xfId="12" quotePrefix="1" applyFont="1" applyBorder="1" applyAlignment="1">
      <alignment horizontal="center" vertical="center"/>
    </xf>
    <xf numFmtId="0" fontId="6" fillId="0" borderId="58" xfId="12" quotePrefix="1" applyFont="1" applyBorder="1" applyAlignment="1">
      <alignment horizontal="center" vertical="center"/>
    </xf>
    <xf numFmtId="0" fontId="6" fillId="0" borderId="63" xfId="12" quotePrefix="1" applyFont="1" applyBorder="1" applyAlignment="1">
      <alignment horizontal="center" vertical="center"/>
    </xf>
    <xf numFmtId="0" fontId="6" fillId="0" borderId="7" xfId="12" applyFont="1" applyBorder="1" applyAlignment="1">
      <alignment horizontal="left" vertical="center"/>
    </xf>
    <xf numFmtId="0" fontId="6" fillId="0" borderId="27" xfId="12" applyFont="1" applyBorder="1" applyAlignment="1">
      <alignment horizontal="left" vertical="center"/>
    </xf>
    <xf numFmtId="0" fontId="5" fillId="0" borderId="86" xfId="12" quotePrefix="1" applyFont="1" applyBorder="1" applyAlignment="1">
      <alignment horizontal="left"/>
    </xf>
    <xf numFmtId="0" fontId="5" fillId="0" borderId="86" xfId="12" applyFont="1" applyBorder="1" applyAlignment="1">
      <alignment horizontal="left"/>
    </xf>
    <xf numFmtId="0" fontId="5" fillId="0" borderId="87" xfId="12" applyFont="1" applyBorder="1" applyAlignment="1">
      <alignment horizontal="left"/>
    </xf>
    <xf numFmtId="0" fontId="5" fillId="0" borderId="69" xfId="12" applyFont="1" applyFill="1" applyBorder="1" applyAlignment="1">
      <alignment horizontal="center" vertical="center"/>
    </xf>
    <xf numFmtId="0" fontId="6" fillId="0" borderId="35" xfId="12" quotePrefix="1" applyFont="1" applyBorder="1" applyAlignment="1">
      <alignment horizontal="left" vertical="center"/>
    </xf>
    <xf numFmtId="0" fontId="6" fillId="0" borderId="80" xfId="12" quotePrefix="1" applyFont="1" applyBorder="1" applyAlignment="1">
      <alignment horizontal="left" vertical="center"/>
    </xf>
    <xf numFmtId="0" fontId="6" fillId="0" borderId="19" xfId="12" quotePrefix="1" applyFont="1" applyBorder="1" applyAlignment="1">
      <alignment horizontal="left" vertical="center"/>
    </xf>
    <xf numFmtId="0" fontId="6" fillId="0" borderId="47" xfId="12" quotePrefix="1" applyFont="1" applyBorder="1" applyAlignment="1">
      <alignment horizontal="left" vertical="center"/>
    </xf>
    <xf numFmtId="0" fontId="6" fillId="0" borderId="117" xfId="12" applyFont="1" applyBorder="1" applyAlignment="1">
      <alignment horizontal="left" vertical="center" wrapText="1"/>
    </xf>
    <xf numFmtId="0" fontId="6" fillId="0" borderId="34" xfId="12" applyFont="1" applyBorder="1" applyAlignment="1">
      <alignment horizontal="left" vertical="center" wrapText="1"/>
    </xf>
    <xf numFmtId="0" fontId="6" fillId="0" borderId="44" xfId="12" applyFont="1" applyBorder="1" applyAlignment="1">
      <alignment horizontal="left" vertical="center" wrapText="1"/>
    </xf>
    <xf numFmtId="0" fontId="6" fillId="0" borderId="31" xfId="12" applyFont="1" applyBorder="1" applyAlignment="1">
      <alignment horizontal="left" vertical="center" wrapText="1"/>
    </xf>
    <xf numFmtId="0" fontId="6" fillId="0" borderId="20" xfId="12" applyFont="1" applyBorder="1" applyAlignment="1">
      <alignment horizontal="left" vertical="center" wrapText="1"/>
    </xf>
    <xf numFmtId="0" fontId="6" fillId="0" borderId="21" xfId="12" applyFont="1" applyBorder="1" applyAlignment="1">
      <alignment horizontal="left" vertical="center" wrapText="1"/>
    </xf>
    <xf numFmtId="0" fontId="6" fillId="0" borderId="34" xfId="12" applyFont="1" applyBorder="1" applyAlignment="1">
      <alignment horizontal="left" vertical="center"/>
    </xf>
    <xf numFmtId="0" fontId="6" fillId="0" borderId="44" xfId="12" applyFont="1" applyBorder="1" applyAlignment="1">
      <alignment horizontal="left" vertical="center"/>
    </xf>
    <xf numFmtId="0" fontId="5" fillId="0" borderId="2" xfId="12" quotePrefix="1" applyFont="1" applyFill="1" applyBorder="1" applyAlignment="1">
      <alignment wrapText="1"/>
    </xf>
    <xf numFmtId="0" fontId="5" fillId="0" borderId="3" xfId="12" applyFont="1" applyFill="1" applyBorder="1" applyAlignment="1"/>
    <xf numFmtId="0" fontId="5" fillId="0" borderId="8" xfId="12" applyFont="1" applyFill="1" applyBorder="1" applyAlignment="1"/>
    <xf numFmtId="0" fontId="10" fillId="0" borderId="97" xfId="12" applyFont="1" applyBorder="1" applyAlignment="1">
      <alignment horizontal="left" wrapText="1"/>
    </xf>
    <xf numFmtId="0" fontId="10" fillId="0" borderId="70" xfId="12" applyFont="1" applyBorder="1" applyAlignment="1">
      <alignment horizontal="center"/>
    </xf>
    <xf numFmtId="0" fontId="10" fillId="0" borderId="28" xfId="12" applyFont="1" applyBorder="1" applyAlignment="1">
      <alignment horizontal="left" wrapText="1"/>
    </xf>
    <xf numFmtId="0" fontId="10" fillId="0" borderId="29" xfId="12" applyFont="1" applyBorder="1" applyAlignment="1">
      <alignment horizontal="left" wrapText="1"/>
    </xf>
    <xf numFmtId="0" fontId="10" fillId="0" borderId="94" xfId="12" applyFont="1" applyBorder="1" applyAlignment="1">
      <alignment horizontal="left" wrapText="1"/>
    </xf>
    <xf numFmtId="0" fontId="10" fillId="0" borderId="4" xfId="12" applyFont="1" applyFill="1" applyBorder="1" applyAlignment="1">
      <alignment horizontal="left"/>
    </xf>
    <xf numFmtId="0" fontId="10" fillId="0" borderId="0" xfId="12" applyFont="1" applyFill="1" applyBorder="1" applyAlignment="1">
      <alignment horizontal="left"/>
    </xf>
    <xf numFmtId="0" fontId="10" fillId="0" borderId="26" xfId="12" applyFont="1" applyFill="1" applyBorder="1" applyAlignment="1">
      <alignment horizontal="left"/>
    </xf>
    <xf numFmtId="0" fontId="9" fillId="0" borderId="34" xfId="15" applyFont="1" applyBorder="1" applyAlignment="1">
      <alignment horizontal="left" wrapText="1"/>
    </xf>
    <xf numFmtId="0" fontId="9" fillId="0" borderId="0" xfId="15" applyFont="1" applyBorder="1" applyAlignment="1">
      <alignment horizontal="left" vertical="top" wrapText="1"/>
    </xf>
    <xf numFmtId="0" fontId="9" fillId="0" borderId="0" xfId="15" applyFont="1" applyBorder="1" applyAlignment="1">
      <alignment horizontal="left" vertical="top"/>
    </xf>
    <xf numFmtId="0" fontId="9" fillId="0" borderId="5" xfId="15" applyFont="1" applyBorder="1" applyAlignment="1">
      <alignment horizontal="left" vertical="top"/>
    </xf>
    <xf numFmtId="0" fontId="9" fillId="0" borderId="9" xfId="12" applyFont="1" applyFill="1" applyBorder="1" applyAlignment="1">
      <alignment horizontal="left" wrapText="1"/>
    </xf>
    <xf numFmtId="0" fontId="9" fillId="0" borderId="10" xfId="12" applyFont="1" applyFill="1" applyBorder="1" applyAlignment="1">
      <alignment horizontal="left" wrapText="1"/>
    </xf>
    <xf numFmtId="0" fontId="9" fillId="0" borderId="61" xfId="12" applyFont="1" applyFill="1" applyBorder="1" applyAlignment="1">
      <alignment horizontal="left" wrapText="1"/>
    </xf>
    <xf numFmtId="0" fontId="10" fillId="0" borderId="85" xfId="12" applyFont="1" applyFill="1" applyBorder="1" applyAlignment="1">
      <alignment horizontal="left" wrapText="1"/>
    </xf>
    <xf numFmtId="0" fontId="10" fillId="0" borderId="86" xfId="12" applyFont="1" applyFill="1" applyBorder="1" applyAlignment="1">
      <alignment horizontal="left" wrapText="1"/>
    </xf>
    <xf numFmtId="0" fontId="10" fillId="0" borderId="87" xfId="12" applyFont="1" applyFill="1" applyBorder="1" applyAlignment="1">
      <alignment horizontal="left" wrapText="1"/>
    </xf>
    <xf numFmtId="0" fontId="10" fillId="0" borderId="11" xfId="12" applyFont="1" applyBorder="1" applyAlignment="1">
      <alignment horizontal="center"/>
    </xf>
    <xf numFmtId="0" fontId="10" fillId="0" borderId="12" xfId="12" applyFont="1" applyBorder="1" applyAlignment="1">
      <alignment horizontal="center"/>
    </xf>
    <xf numFmtId="0" fontId="10" fillId="0" borderId="13" xfId="12" applyFont="1" applyBorder="1" applyAlignment="1">
      <alignment horizontal="center"/>
    </xf>
    <xf numFmtId="49" fontId="10" fillId="0" borderId="15" xfId="12" applyNumberFormat="1" applyFont="1" applyBorder="1" applyAlignment="1">
      <alignment horizontal="left"/>
    </xf>
    <xf numFmtId="49" fontId="10" fillId="0" borderId="84" xfId="12" applyNumberFormat="1" applyFont="1" applyBorder="1" applyAlignment="1">
      <alignment horizontal="left"/>
    </xf>
    <xf numFmtId="0" fontId="10" fillId="0" borderId="84" xfId="12" applyFont="1" applyBorder="1" applyAlignment="1">
      <alignment horizontal="center"/>
    </xf>
    <xf numFmtId="9" fontId="10" fillId="0" borderId="68" xfId="24" applyFont="1" applyBorder="1" applyAlignment="1">
      <alignment horizontal="center" vertical="center"/>
    </xf>
    <xf numFmtId="9" fontId="10" fillId="0" borderId="99" xfId="24" applyFont="1" applyBorder="1" applyAlignment="1">
      <alignment horizontal="center" vertical="center"/>
    </xf>
    <xf numFmtId="0" fontId="9" fillId="0" borderId="58" xfId="15" applyFont="1" applyBorder="1" applyAlignment="1">
      <alignment horizontal="center" wrapText="1"/>
    </xf>
    <xf numFmtId="0" fontId="9" fillId="0" borderId="119" xfId="12" applyFont="1" applyBorder="1" applyAlignment="1">
      <alignment horizontal="left"/>
    </xf>
    <xf numFmtId="0" fontId="9" fillId="0" borderId="12" xfId="12" applyFont="1" applyBorder="1" applyAlignment="1">
      <alignment horizontal="left"/>
    </xf>
    <xf numFmtId="0" fontId="9" fillId="0" borderId="13" xfId="12" applyFont="1" applyBorder="1" applyAlignment="1">
      <alignment horizontal="left"/>
    </xf>
    <xf numFmtId="0" fontId="10" fillId="0" borderId="4" xfId="12" applyFont="1" applyFill="1" applyBorder="1" applyAlignment="1"/>
    <xf numFmtId="0" fontId="10" fillId="0" borderId="0" xfId="12" applyFont="1" applyFill="1" applyBorder="1" applyAlignment="1"/>
    <xf numFmtId="0" fontId="10" fillId="0" borderId="5" xfId="12" applyFont="1" applyFill="1" applyBorder="1" applyAlignment="1"/>
    <xf numFmtId="0" fontId="10" fillId="0" borderId="2" xfId="12" applyFont="1" applyFill="1" applyBorder="1" applyAlignment="1">
      <alignment horizontal="left"/>
    </xf>
    <xf numFmtId="0" fontId="10" fillId="0" borderId="33" xfId="12" applyFont="1" applyFill="1" applyBorder="1" applyAlignment="1">
      <alignment horizontal="left"/>
    </xf>
    <xf numFmtId="0" fontId="10" fillId="0" borderId="6" xfId="12" applyFont="1" applyFill="1" applyBorder="1" applyAlignment="1"/>
    <xf numFmtId="0" fontId="10" fillId="0" borderId="18" xfId="12" applyFont="1" applyFill="1" applyBorder="1" applyAlignment="1"/>
    <xf numFmtId="43" fontId="10" fillId="0" borderId="28" xfId="23" applyFont="1" applyFill="1" applyBorder="1" applyAlignment="1">
      <alignment horizontal="left"/>
    </xf>
    <xf numFmtId="43" fontId="10" fillId="0" borderId="73" xfId="23" applyFont="1" applyFill="1" applyBorder="1" applyAlignment="1">
      <alignment horizontal="left"/>
    </xf>
    <xf numFmtId="0" fontId="10" fillId="0" borderId="45" xfId="12" quotePrefix="1" applyFont="1" applyBorder="1" applyAlignment="1">
      <alignment horizontal="left" vertical="center"/>
    </xf>
    <xf numFmtId="0" fontId="10" fillId="0" borderId="36" xfId="12" quotePrefix="1" applyFont="1" applyBorder="1" applyAlignment="1">
      <alignment horizontal="left" vertical="center"/>
    </xf>
    <xf numFmtId="0" fontId="10" fillId="0" borderId="37" xfId="12" quotePrefix="1" applyFont="1" applyBorder="1" applyAlignment="1">
      <alignment horizontal="left" vertical="center"/>
    </xf>
    <xf numFmtId="0" fontId="9" fillId="0" borderId="15" xfId="12" applyFont="1" applyBorder="1" applyAlignment="1">
      <alignment horizontal="left"/>
    </xf>
    <xf numFmtId="0" fontId="9" fillId="0" borderId="84" xfId="12" applyFont="1" applyBorder="1" applyAlignment="1">
      <alignment horizontal="left"/>
    </xf>
    <xf numFmtId="0" fontId="10" fillId="0" borderId="2" xfId="12" applyFont="1" applyFill="1" applyBorder="1" applyAlignment="1"/>
    <xf numFmtId="43" fontId="10" fillId="0" borderId="2" xfId="23" applyFont="1" applyFill="1" applyBorder="1" applyAlignment="1">
      <alignment horizontal="center"/>
    </xf>
    <xf numFmtId="43" fontId="10" fillId="0" borderId="33" xfId="23" applyFont="1" applyFill="1" applyBorder="1" applyAlignment="1">
      <alignment horizontal="center"/>
    </xf>
    <xf numFmtId="43" fontId="10" fillId="0" borderId="6" xfId="23" applyFont="1" applyFill="1" applyBorder="1" applyAlignment="1">
      <alignment horizontal="center"/>
    </xf>
    <xf numFmtId="43" fontId="10" fillId="0" borderId="18" xfId="23" applyFont="1" applyFill="1" applyBorder="1" applyAlignment="1">
      <alignment horizontal="center"/>
    </xf>
    <xf numFmtId="0" fontId="9" fillId="2" borderId="6" xfId="12" applyFont="1" applyFill="1" applyBorder="1" applyAlignment="1">
      <alignment horizontal="left"/>
    </xf>
    <xf numFmtId="0" fontId="9" fillId="2" borderId="18" xfId="12" applyFont="1" applyFill="1" applyBorder="1" applyAlignment="1">
      <alignment horizontal="left"/>
    </xf>
    <xf numFmtId="0" fontId="9" fillId="0" borderId="101" xfId="15" applyFont="1" applyBorder="1" applyAlignment="1">
      <alignment horizontal="left" vertical="center" wrapText="1"/>
    </xf>
    <xf numFmtId="0" fontId="9" fillId="0" borderId="120" xfId="15" applyFont="1" applyBorder="1" applyAlignment="1">
      <alignment horizontal="left" vertical="center" wrapText="1"/>
    </xf>
    <xf numFmtId="0" fontId="9" fillId="0" borderId="114" xfId="15" applyFont="1" applyBorder="1" applyAlignment="1">
      <alignment horizontal="left" vertical="center" wrapText="1"/>
    </xf>
    <xf numFmtId="0" fontId="10" fillId="0" borderId="6" xfId="12" quotePrefix="1" applyFont="1" applyFill="1" applyBorder="1" applyAlignment="1">
      <alignment horizontal="left" vertical="top" wrapText="1"/>
    </xf>
    <xf numFmtId="0" fontId="10" fillId="0" borderId="7" xfId="12" quotePrefix="1" applyFont="1" applyFill="1" applyBorder="1" applyAlignment="1">
      <alignment horizontal="left" vertical="top" wrapText="1"/>
    </xf>
    <xf numFmtId="0" fontId="10" fillId="0" borderId="18" xfId="12" quotePrefix="1" applyFont="1" applyFill="1" applyBorder="1" applyAlignment="1">
      <alignment horizontal="left" vertical="top" wrapText="1"/>
    </xf>
    <xf numFmtId="3" fontId="9" fillId="0" borderId="38" xfId="9" applyNumberFormat="1" applyFont="1" applyFill="1" applyBorder="1" applyAlignment="1">
      <alignment horizontal="center"/>
    </xf>
    <xf numFmtId="49" fontId="10" fillId="0" borderId="14" xfId="12" applyNumberFormat="1" applyFont="1" applyBorder="1" applyAlignment="1">
      <alignment horizontal="center"/>
    </xf>
    <xf numFmtId="49" fontId="10" fillId="0" borderId="16" xfId="12" applyNumberFormat="1" applyFont="1" applyBorder="1" applyAlignment="1">
      <alignment horizontal="center"/>
    </xf>
    <xf numFmtId="0" fontId="34" fillId="5" borderId="51" xfId="0" applyFont="1" applyFill="1" applyBorder="1" applyAlignment="1">
      <alignment horizontal="center" vertical="center"/>
    </xf>
    <xf numFmtId="0" fontId="34" fillId="5" borderId="54" xfId="0" applyFont="1" applyFill="1" applyBorder="1" applyAlignment="1">
      <alignment horizontal="center" vertical="center"/>
    </xf>
    <xf numFmtId="0" fontId="34" fillId="5" borderId="52" xfId="0" applyFont="1" applyFill="1" applyBorder="1" applyAlignment="1">
      <alignment horizontal="center" vertical="center"/>
    </xf>
    <xf numFmtId="0" fontId="34" fillId="5" borderId="58" xfId="0" applyFont="1" applyFill="1" applyBorder="1" applyAlignment="1">
      <alignment horizontal="center" vertical="center"/>
    </xf>
    <xf numFmtId="0" fontId="34" fillId="5" borderId="59" xfId="0" applyFont="1" applyFill="1" applyBorder="1" applyAlignment="1">
      <alignment horizontal="center" vertical="center"/>
    </xf>
    <xf numFmtId="0" fontId="34" fillId="5" borderId="63" xfId="0" applyFont="1" applyFill="1" applyBorder="1" applyAlignment="1">
      <alignment horizontal="center" vertical="center"/>
    </xf>
    <xf numFmtId="0" fontId="9" fillId="0" borderId="15" xfId="12" applyFont="1" applyBorder="1" applyAlignment="1">
      <alignment horizontal="left" vertical="center"/>
    </xf>
    <xf numFmtId="0" fontId="9" fillId="0" borderId="84" xfId="12" applyFont="1" applyBorder="1" applyAlignment="1">
      <alignment horizontal="left" vertical="center"/>
    </xf>
    <xf numFmtId="0" fontId="10" fillId="2" borderId="9" xfId="12" applyFont="1" applyFill="1" applyBorder="1" applyAlignment="1">
      <alignment horizontal="left" wrapText="1"/>
    </xf>
    <xf numFmtId="0" fontId="10" fillId="2" borderId="70" xfId="12" applyFont="1" applyFill="1" applyBorder="1" applyAlignment="1">
      <alignment horizontal="left" wrapText="1"/>
    </xf>
    <xf numFmtId="0" fontId="10" fillId="0" borderId="18" xfId="12" applyFont="1" applyBorder="1" applyAlignment="1">
      <alignment horizontal="left" vertical="center"/>
    </xf>
    <xf numFmtId="0" fontId="10" fillId="0" borderId="2" xfId="12" applyFont="1" applyBorder="1" applyAlignment="1">
      <alignment horizontal="left" vertical="center"/>
    </xf>
    <xf numFmtId="0" fontId="10" fillId="0" borderId="3" xfId="12" applyFont="1" applyBorder="1" applyAlignment="1">
      <alignment horizontal="left" vertical="center"/>
    </xf>
    <xf numFmtId="0" fontId="10" fillId="0" borderId="33" xfId="12" applyFont="1" applyBorder="1" applyAlignment="1">
      <alignment horizontal="left" vertical="center"/>
    </xf>
    <xf numFmtId="49" fontId="10" fillId="0" borderId="14" xfId="12" applyNumberFormat="1" applyFont="1" applyFill="1" applyBorder="1" applyAlignment="1">
      <alignment vertical="top"/>
    </xf>
    <xf numFmtId="49" fontId="10" fillId="0" borderId="15" xfId="12" applyNumberFormat="1" applyFont="1" applyFill="1" applyBorder="1" applyAlignment="1">
      <alignment vertical="top"/>
    </xf>
    <xf numFmtId="49" fontId="10" fillId="0" borderId="16" xfId="12" applyNumberFormat="1" applyFont="1" applyFill="1" applyBorder="1" applyAlignment="1">
      <alignment vertical="top"/>
    </xf>
    <xf numFmtId="0" fontId="9" fillId="0" borderId="101" xfId="9" applyFont="1" applyFill="1" applyBorder="1" applyAlignment="1">
      <alignment horizontal="center"/>
    </xf>
    <xf numFmtId="0" fontId="9" fillId="0" borderId="71" xfId="9" applyFont="1" applyFill="1" applyBorder="1" applyAlignment="1">
      <alignment horizontal="center"/>
    </xf>
    <xf numFmtId="0" fontId="9" fillId="0" borderId="78" xfId="9" applyFont="1" applyFill="1" applyBorder="1" applyAlignment="1">
      <alignment horizontal="left"/>
    </xf>
    <xf numFmtId="0" fontId="9" fillId="0" borderId="60" xfId="9" applyFont="1" applyFill="1" applyBorder="1" applyAlignment="1">
      <alignment horizontal="left"/>
    </xf>
    <xf numFmtId="0" fontId="10" fillId="0" borderId="6" xfId="12" quotePrefix="1" applyFont="1" applyFill="1" applyBorder="1" applyAlignment="1">
      <alignment horizontal="left"/>
    </xf>
    <xf numFmtId="0" fontId="10" fillId="0" borderId="6" xfId="12" quotePrefix="1" applyFont="1" applyFill="1" applyBorder="1" applyAlignment="1"/>
    <xf numFmtId="0" fontId="10" fillId="0" borderId="7" xfId="12" applyFont="1" applyFill="1" applyBorder="1" applyAlignment="1"/>
    <xf numFmtId="0" fontId="10" fillId="0" borderId="15" xfId="12" applyFont="1" applyBorder="1" applyAlignment="1">
      <alignment horizontal="center"/>
    </xf>
    <xf numFmtId="0" fontId="9" fillId="0" borderId="52" xfId="9" applyFont="1" applyFill="1" applyBorder="1" applyAlignment="1">
      <alignment horizontal="left"/>
    </xf>
    <xf numFmtId="0" fontId="9" fillId="0" borderId="11" xfId="12" applyFont="1" applyBorder="1" applyAlignment="1">
      <alignment horizontal="center"/>
    </xf>
    <xf numFmtId="0" fontId="9" fillId="0" borderId="12" xfId="12" applyFont="1" applyBorder="1" applyAlignment="1">
      <alignment horizontal="center"/>
    </xf>
    <xf numFmtId="0" fontId="9" fillId="0" borderId="13" xfId="12" applyFont="1" applyBorder="1" applyAlignment="1">
      <alignment horizontal="center"/>
    </xf>
    <xf numFmtId="0" fontId="6" fillId="0" borderId="34" xfId="15" applyFont="1" applyBorder="1" applyAlignment="1">
      <alignment horizontal="left" vertical="center"/>
    </xf>
    <xf numFmtId="0" fontId="6" fillId="0" borderId="44" xfId="15" applyFont="1" applyBorder="1" applyAlignment="1">
      <alignment horizontal="left" vertical="center"/>
    </xf>
    <xf numFmtId="0" fontId="6" fillId="0" borderId="59" xfId="15" applyFont="1" applyBorder="1" applyAlignment="1">
      <alignment horizontal="left" vertical="center"/>
    </xf>
    <xf numFmtId="0" fontId="6" fillId="0" borderId="48" xfId="15" applyFont="1" applyBorder="1" applyAlignment="1">
      <alignment horizontal="left" vertical="center"/>
    </xf>
    <xf numFmtId="0" fontId="6" fillId="0" borderId="52" xfId="12" applyFont="1" applyBorder="1" applyAlignment="1">
      <alignment horizontal="left"/>
    </xf>
    <xf numFmtId="9" fontId="21" fillId="0" borderId="66" xfId="24" applyFont="1" applyBorder="1" applyAlignment="1">
      <alignment horizontal="center" vertical="center"/>
    </xf>
    <xf numFmtId="9" fontId="21" fillId="0" borderId="75" xfId="24" applyFont="1" applyBorder="1" applyAlignment="1">
      <alignment horizontal="center" vertical="center"/>
    </xf>
    <xf numFmtId="0" fontId="6" fillId="0" borderId="51" xfId="12" applyFont="1" applyBorder="1" applyAlignment="1">
      <alignment horizontal="left" vertical="center" wrapText="1"/>
    </xf>
    <xf numFmtId="0" fontId="6" fillId="0" borderId="52" xfId="12" applyFont="1" applyBorder="1" applyAlignment="1">
      <alignment horizontal="left" vertical="center" wrapText="1"/>
    </xf>
    <xf numFmtId="0" fontId="6" fillId="0" borderId="58" xfId="12" applyFont="1" applyBorder="1" applyAlignment="1">
      <alignment horizontal="left" vertical="center" wrapText="1"/>
    </xf>
    <xf numFmtId="0" fontId="6" fillId="0" borderId="63" xfId="12" applyFont="1" applyBorder="1" applyAlignment="1">
      <alignment horizontal="left" vertical="center" wrapText="1"/>
    </xf>
    <xf numFmtId="0" fontId="6" fillId="0" borderId="35" xfId="12" applyFont="1" applyBorder="1" applyAlignment="1">
      <alignment horizontal="left" vertical="center"/>
    </xf>
    <xf numFmtId="0" fontId="6" fillId="0" borderId="80" xfId="12" applyFont="1" applyBorder="1" applyAlignment="1">
      <alignment horizontal="left" vertical="center"/>
    </xf>
    <xf numFmtId="0" fontId="6" fillId="0" borderId="19" xfId="12" applyFont="1" applyBorder="1" applyAlignment="1">
      <alignment horizontal="left" vertical="center"/>
    </xf>
    <xf numFmtId="0" fontId="6" fillId="0" borderId="47" xfId="12" applyFont="1" applyBorder="1" applyAlignment="1">
      <alignment horizontal="left" vertical="center"/>
    </xf>
    <xf numFmtId="0" fontId="6" fillId="0" borderId="54" xfId="12" applyFont="1" applyBorder="1" applyAlignment="1">
      <alignment horizontal="left" vertical="center"/>
    </xf>
    <xf numFmtId="0" fontId="6" fillId="0" borderId="69" xfId="12" applyFont="1" applyBorder="1" applyAlignment="1">
      <alignment horizontal="left" vertical="center"/>
    </xf>
    <xf numFmtId="0" fontId="6" fillId="0" borderId="59" xfId="12" applyFont="1" applyBorder="1" applyAlignment="1">
      <alignment horizontal="left" vertical="center"/>
    </xf>
    <xf numFmtId="0" fontId="6" fillId="0" borderId="48" xfId="12" applyFont="1" applyBorder="1" applyAlignment="1">
      <alignment horizontal="left" vertical="center"/>
    </xf>
    <xf numFmtId="0" fontId="6" fillId="0" borderId="117" xfId="12" applyFont="1" applyBorder="1" applyAlignment="1">
      <alignment horizontal="left" vertical="center"/>
    </xf>
    <xf numFmtId="0" fontId="6" fillId="0" borderId="31" xfId="12" applyFont="1" applyBorder="1" applyAlignment="1">
      <alignment horizontal="left" vertical="center"/>
    </xf>
    <xf numFmtId="0" fontId="6" fillId="0" borderId="20" xfId="12" applyFont="1" applyBorder="1" applyAlignment="1">
      <alignment horizontal="left" vertical="center"/>
    </xf>
    <xf numFmtId="0" fontId="6" fillId="0" borderId="21" xfId="12" applyFont="1" applyBorder="1" applyAlignment="1">
      <alignment horizontal="left" vertical="center"/>
    </xf>
    <xf numFmtId="0" fontId="6" fillId="0" borderId="41" xfId="12" applyFont="1" applyBorder="1" applyAlignment="1">
      <alignment horizontal="left"/>
    </xf>
    <xf numFmtId="0" fontId="6" fillId="0" borderId="42" xfId="12" applyFont="1" applyBorder="1" applyAlignment="1">
      <alignment horizontal="left"/>
    </xf>
    <xf numFmtId="0" fontId="6" fillId="0" borderId="43" xfId="12" applyFont="1" applyBorder="1" applyAlignment="1">
      <alignment horizontal="left"/>
    </xf>
    <xf numFmtId="0" fontId="5" fillId="0" borderId="14" xfId="12" applyFont="1" applyBorder="1" applyAlignment="1">
      <alignment horizontal="center"/>
    </xf>
    <xf numFmtId="0" fontId="5" fillId="0" borderId="15" xfId="12" applyFont="1" applyBorder="1" applyAlignment="1">
      <alignment horizontal="center"/>
    </xf>
    <xf numFmtId="0" fontId="5" fillId="0" borderId="84" xfId="12" applyFont="1" applyBorder="1" applyAlignment="1">
      <alignment horizontal="center"/>
    </xf>
    <xf numFmtId="0" fontId="6" fillId="0" borderId="4" xfId="15" applyFont="1" applyBorder="1" applyAlignment="1">
      <alignment horizontal="center"/>
    </xf>
    <xf numFmtId="0" fontId="6" fillId="0" borderId="0" xfId="15" applyFont="1" applyBorder="1" applyAlignment="1">
      <alignment horizontal="center"/>
    </xf>
    <xf numFmtId="0" fontId="6" fillId="0" borderId="5" xfId="15" applyFont="1" applyBorder="1" applyAlignment="1">
      <alignment horizontal="center"/>
    </xf>
    <xf numFmtId="0" fontId="6" fillId="0" borderId="58" xfId="15" applyFont="1" applyBorder="1" applyAlignment="1">
      <alignment horizontal="left" vertical="center"/>
    </xf>
    <xf numFmtId="0" fontId="6" fillId="0" borderId="63" xfId="15" applyFont="1" applyBorder="1" applyAlignment="1">
      <alignment horizontal="left" vertical="center"/>
    </xf>
    <xf numFmtId="0" fontId="5" fillId="0" borderId="11" xfId="12" applyFont="1" applyFill="1" applyBorder="1" applyAlignment="1">
      <alignment horizontal="left" vertical="top"/>
    </xf>
    <xf numFmtId="0" fontId="5" fillId="0" borderId="12" xfId="12" applyFont="1" applyFill="1" applyBorder="1" applyAlignment="1">
      <alignment horizontal="left" vertical="top"/>
    </xf>
    <xf numFmtId="0" fontId="5" fillId="0" borderId="97" xfId="12" applyFont="1" applyFill="1" applyBorder="1" applyAlignment="1">
      <alignment horizontal="left" vertical="top"/>
    </xf>
    <xf numFmtId="0" fontId="5" fillId="0" borderId="18" xfId="12" applyFont="1" applyBorder="1" applyAlignment="1">
      <alignment horizontal="left"/>
    </xf>
    <xf numFmtId="0" fontId="6" fillId="0" borderId="38" xfId="9" applyFont="1" applyFill="1" applyBorder="1" applyAlignment="1">
      <alignment horizontal="center"/>
    </xf>
    <xf numFmtId="0" fontId="5" fillId="0" borderId="14" xfId="12" applyFont="1" applyBorder="1" applyAlignment="1">
      <alignment horizontal="left"/>
    </xf>
    <xf numFmtId="0" fontId="5" fillId="0" borderId="15" xfId="12" applyFont="1" applyBorder="1" applyAlignment="1">
      <alignment horizontal="left"/>
    </xf>
    <xf numFmtId="0" fontId="6" fillId="0" borderId="45" xfId="12" applyFont="1" applyBorder="1" applyAlignment="1">
      <alignment horizontal="left"/>
    </xf>
    <xf numFmtId="0" fontId="5" fillId="0" borderId="14" xfId="12" applyFont="1" applyFill="1" applyBorder="1" applyAlignment="1">
      <alignment horizontal="left" vertical="top"/>
    </xf>
    <xf numFmtId="0" fontId="5" fillId="0" borderId="15" xfId="12" applyFont="1" applyFill="1" applyBorder="1" applyAlignment="1">
      <alignment horizontal="left" vertical="top"/>
    </xf>
    <xf numFmtId="0" fontId="5" fillId="0" borderId="16" xfId="12" applyFont="1" applyFill="1" applyBorder="1" applyAlignment="1">
      <alignment horizontal="left" vertical="top"/>
    </xf>
    <xf numFmtId="0" fontId="5" fillId="0" borderId="9" xfId="12" applyFont="1" applyBorder="1" applyAlignment="1">
      <alignment horizontal="left"/>
    </xf>
    <xf numFmtId="0" fontId="5" fillId="0" borderId="70" xfId="12" applyFont="1" applyBorder="1" applyAlignment="1">
      <alignment horizontal="left"/>
    </xf>
    <xf numFmtId="0" fontId="5" fillId="0" borderId="2" xfId="12" applyFont="1" applyFill="1" applyBorder="1" applyAlignment="1">
      <alignment wrapText="1"/>
    </xf>
    <xf numFmtId="0" fontId="5" fillId="0" borderId="3" xfId="12" applyFont="1" applyFill="1" applyBorder="1" applyAlignment="1">
      <alignment wrapText="1"/>
    </xf>
    <xf numFmtId="0" fontId="5" fillId="0" borderId="8" xfId="12" applyFont="1" applyFill="1" applyBorder="1" applyAlignment="1">
      <alignment wrapText="1"/>
    </xf>
    <xf numFmtId="0" fontId="5" fillId="0" borderId="85" xfId="12" applyFont="1" applyFill="1" applyBorder="1" applyAlignment="1">
      <alignment wrapText="1"/>
    </xf>
    <xf numFmtId="0" fontId="5" fillId="0" borderId="86" xfId="12" applyFont="1" applyFill="1" applyBorder="1" applyAlignment="1">
      <alignment wrapText="1"/>
    </xf>
    <xf numFmtId="0" fontId="5" fillId="0" borderId="87" xfId="12" applyFont="1" applyFill="1" applyBorder="1" applyAlignment="1">
      <alignment wrapText="1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Border="1" applyAlignment="1">
      <alignment horizontal="center" vertical="center"/>
    </xf>
    <xf numFmtId="0" fontId="6" fillId="0" borderId="100" xfId="9" applyFont="1" applyFill="1" applyBorder="1" applyAlignment="1">
      <alignment horizontal="center"/>
    </xf>
    <xf numFmtId="0" fontId="6" fillId="0" borderId="30" xfId="9" applyFont="1" applyFill="1" applyBorder="1" applyAlignment="1">
      <alignment horizontal="center"/>
    </xf>
    <xf numFmtId="0" fontId="6" fillId="0" borderId="51" xfId="9" applyFont="1" applyFill="1" applyBorder="1" applyAlignment="1">
      <alignment horizontal="left"/>
    </xf>
    <xf numFmtId="0" fontId="6" fillId="0" borderId="54" xfId="9" applyFont="1" applyFill="1" applyBorder="1" applyAlignment="1">
      <alignment horizontal="left"/>
    </xf>
    <xf numFmtId="0" fontId="9" fillId="0" borderId="81" xfId="12" applyFont="1" applyBorder="1" applyAlignment="1">
      <alignment horizontal="left"/>
    </xf>
    <xf numFmtId="0" fontId="22" fillId="0" borderId="7" xfId="12" applyFont="1" applyBorder="1" applyAlignment="1">
      <alignment horizontal="left"/>
    </xf>
    <xf numFmtId="0" fontId="22" fillId="0" borderId="27" xfId="12" applyFont="1" applyBorder="1" applyAlignment="1">
      <alignment horizontal="left"/>
    </xf>
    <xf numFmtId="0" fontId="10" fillId="0" borderId="11" xfId="12" applyFont="1" applyFill="1" applyBorder="1" applyAlignment="1">
      <alignment horizontal="left" vertical="top"/>
    </xf>
    <xf numFmtId="0" fontId="10" fillId="0" borderId="12" xfId="12" applyFont="1" applyFill="1" applyBorder="1" applyAlignment="1">
      <alignment horizontal="left" vertical="top"/>
    </xf>
    <xf numFmtId="0" fontId="10" fillId="0" borderId="97" xfId="12" applyFont="1" applyFill="1" applyBorder="1" applyAlignment="1">
      <alignment horizontal="left" vertical="top"/>
    </xf>
    <xf numFmtId="0" fontId="9" fillId="0" borderId="2" xfId="12" applyFont="1" applyBorder="1" applyAlignment="1">
      <alignment horizontal="left"/>
    </xf>
    <xf numFmtId="0" fontId="9" fillId="0" borderId="33" xfId="12" applyFont="1" applyBorder="1" applyAlignment="1">
      <alignment horizontal="left"/>
    </xf>
    <xf numFmtId="0" fontId="10" fillId="0" borderId="14" xfId="12" applyFont="1" applyFill="1" applyBorder="1" applyAlignment="1">
      <alignment vertical="top"/>
    </xf>
    <xf numFmtId="0" fontId="10" fillId="0" borderId="15" xfId="12" applyFont="1" applyFill="1" applyBorder="1" applyAlignment="1">
      <alignment vertical="top"/>
    </xf>
    <xf numFmtId="0" fontId="10" fillId="0" borderId="16" xfId="12" applyFont="1" applyFill="1" applyBorder="1" applyAlignment="1">
      <alignment vertical="top"/>
    </xf>
    <xf numFmtId="0" fontId="10" fillId="0" borderId="46" xfId="12" quotePrefix="1" applyFont="1" applyFill="1" applyBorder="1" applyAlignment="1">
      <alignment horizontal="left" vertical="top" wrapText="1"/>
    </xf>
    <xf numFmtId="0" fontId="37" fillId="0" borderId="34" xfId="12" applyFont="1" applyBorder="1" applyAlignment="1">
      <alignment horizontal="center"/>
    </xf>
    <xf numFmtId="0" fontId="23" fillId="0" borderId="0" xfId="12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10" fillId="0" borderId="9" xfId="12" applyFont="1" applyFill="1" applyBorder="1" applyAlignment="1">
      <alignment vertical="top"/>
    </xf>
    <xf numFmtId="0" fontId="10" fillId="0" borderId="10" xfId="12" applyFont="1" applyFill="1" applyBorder="1" applyAlignment="1">
      <alignment vertical="top"/>
    </xf>
    <xf numFmtId="0" fontId="10" fillId="0" borderId="70" xfId="12" applyFont="1" applyFill="1" applyBorder="1" applyAlignment="1">
      <alignment vertical="top"/>
    </xf>
    <xf numFmtId="0" fontId="9" fillId="0" borderId="69" xfId="9" applyFont="1" applyFill="1" applyBorder="1" applyAlignment="1">
      <alignment horizontal="left"/>
    </xf>
    <xf numFmtId="0" fontId="10" fillId="0" borderId="9" xfId="12" applyFont="1" applyFill="1" applyBorder="1" applyAlignment="1">
      <alignment horizontal="center"/>
    </xf>
    <xf numFmtId="0" fontId="10" fillId="0" borderId="10" xfId="12" applyFont="1" applyFill="1" applyBorder="1" applyAlignment="1">
      <alignment horizontal="center"/>
    </xf>
    <xf numFmtId="0" fontId="10" fillId="0" borderId="70" xfId="12" applyFont="1" applyFill="1" applyBorder="1" applyAlignment="1">
      <alignment horizontal="center"/>
    </xf>
    <xf numFmtId="0" fontId="9" fillId="0" borderId="101" xfId="15" applyFont="1" applyBorder="1" applyAlignment="1">
      <alignment horizontal="left" vertical="center"/>
    </xf>
    <xf numFmtId="0" fontId="9" fillId="0" borderId="114" xfId="15" applyFont="1" applyBorder="1" applyAlignment="1">
      <alignment horizontal="left" vertical="center"/>
    </xf>
    <xf numFmtId="0" fontId="10" fillId="0" borderId="9" xfId="0" applyFont="1" applyBorder="1" applyAlignment="1">
      <alignment horizontal="left"/>
    </xf>
    <xf numFmtId="0" fontId="10" fillId="0" borderId="10" xfId="0" applyFont="1" applyBorder="1" applyAlignment="1">
      <alignment horizontal="left"/>
    </xf>
    <xf numFmtId="0" fontId="10" fillId="0" borderId="70" xfId="0" applyFont="1" applyBorder="1" applyAlignment="1">
      <alignment horizontal="left"/>
    </xf>
    <xf numFmtId="0" fontId="10" fillId="0" borderId="9" xfId="12" applyFont="1" applyFill="1" applyBorder="1" applyAlignment="1">
      <alignment horizontal="left"/>
    </xf>
    <xf numFmtId="0" fontId="10" fillId="0" borderId="10" xfId="12" applyFont="1" applyFill="1" applyBorder="1" applyAlignment="1">
      <alignment horizontal="left"/>
    </xf>
    <xf numFmtId="0" fontId="10" fillId="0" borderId="70" xfId="12" applyFont="1" applyFill="1" applyBorder="1" applyAlignment="1">
      <alignment horizontal="left"/>
    </xf>
    <xf numFmtId="0" fontId="9" fillId="0" borderId="78" xfId="12" applyFont="1" applyBorder="1" applyAlignment="1">
      <alignment horizontal="left" vertical="center" wrapText="1"/>
    </xf>
    <xf numFmtId="0" fontId="9" fillId="0" borderId="120" xfId="12" applyFont="1" applyBorder="1" applyAlignment="1">
      <alignment horizontal="left" vertical="center" wrapText="1"/>
    </xf>
    <xf numFmtId="0" fontId="9" fillId="0" borderId="114" xfId="12" applyFont="1" applyBorder="1" applyAlignment="1">
      <alignment horizontal="left" vertical="center" wrapText="1"/>
    </xf>
    <xf numFmtId="0" fontId="9" fillId="0" borderId="0" xfId="12" applyFont="1" applyBorder="1" applyAlignment="1">
      <alignment horizontal="left"/>
    </xf>
    <xf numFmtId="0" fontId="9" fillId="0" borderId="5" xfId="12" applyFont="1" applyBorder="1" applyAlignment="1">
      <alignment horizontal="left"/>
    </xf>
    <xf numFmtId="0" fontId="9" fillId="0" borderId="118" xfId="12" quotePrefix="1" applyFont="1" applyBorder="1" applyAlignment="1">
      <alignment horizontal="left"/>
    </xf>
    <xf numFmtId="0" fontId="9" fillId="0" borderId="87" xfId="12" quotePrefix="1" applyFont="1" applyBorder="1" applyAlignment="1">
      <alignment horizontal="left"/>
    </xf>
    <xf numFmtId="3" fontId="22" fillId="2" borderId="4" xfId="12" applyNumberFormat="1" applyFont="1" applyFill="1" applyBorder="1" applyAlignment="1">
      <alignment horizontal="center"/>
    </xf>
    <xf numFmtId="3" fontId="22" fillId="2" borderId="0" xfId="12" applyNumberFormat="1" applyFont="1" applyFill="1" applyBorder="1" applyAlignment="1">
      <alignment horizontal="center"/>
    </xf>
    <xf numFmtId="3" fontId="22" fillId="2" borderId="5" xfId="12" applyNumberFormat="1" applyFont="1" applyFill="1" applyBorder="1" applyAlignment="1">
      <alignment horizontal="center"/>
    </xf>
    <xf numFmtId="3" fontId="22" fillId="0" borderId="4" xfId="12" applyNumberFormat="1" applyFont="1" applyBorder="1" applyAlignment="1">
      <alignment horizontal="center"/>
    </xf>
    <xf numFmtId="3" fontId="22" fillId="0" borderId="0" xfId="12" applyNumberFormat="1" applyFont="1" applyBorder="1" applyAlignment="1">
      <alignment horizontal="center"/>
    </xf>
    <xf numFmtId="3" fontId="22" fillId="0" borderId="5" xfId="12" applyNumberFormat="1" applyFont="1" applyBorder="1" applyAlignment="1">
      <alignment horizontal="center"/>
    </xf>
    <xf numFmtId="0" fontId="9" fillId="0" borderId="35" xfId="15" applyFont="1" applyBorder="1" applyAlignment="1">
      <alignment horizontal="left"/>
    </xf>
    <xf numFmtId="0" fontId="9" fillId="0" borderId="58" xfId="15" applyFont="1" applyBorder="1" applyAlignment="1">
      <alignment horizontal="left"/>
    </xf>
    <xf numFmtId="0" fontId="9" fillId="0" borderId="51" xfId="12" applyFont="1" applyBorder="1" applyAlignment="1">
      <alignment vertical="center" wrapText="1"/>
    </xf>
    <xf numFmtId="0" fontId="9" fillId="0" borderId="52" xfId="12" applyFont="1" applyBorder="1" applyAlignment="1">
      <alignment vertical="center" wrapText="1"/>
    </xf>
    <xf numFmtId="0" fontId="9" fillId="0" borderId="4" xfId="12" applyFont="1" applyBorder="1" applyAlignment="1">
      <alignment vertical="center" wrapText="1"/>
    </xf>
    <xf numFmtId="0" fontId="9" fillId="0" borderId="26" xfId="12" applyFont="1" applyBorder="1" applyAlignment="1">
      <alignment vertical="center" wrapText="1"/>
    </xf>
    <xf numFmtId="0" fontId="9" fillId="0" borderId="58" xfId="12" applyFont="1" applyBorder="1" applyAlignment="1">
      <alignment vertical="center" wrapText="1"/>
    </xf>
    <xf numFmtId="0" fontId="9" fillId="0" borderId="63" xfId="12" applyFont="1" applyBorder="1" applyAlignment="1">
      <alignment vertical="center" wrapText="1"/>
    </xf>
    <xf numFmtId="0" fontId="10" fillId="0" borderId="14" xfId="0" applyFont="1" applyFill="1" applyBorder="1" applyAlignment="1">
      <alignment horizontal="left" vertical="center"/>
    </xf>
    <xf numFmtId="0" fontId="9" fillId="0" borderId="15" xfId="0" applyFont="1" applyFill="1" applyBorder="1" applyAlignment="1">
      <alignment horizontal="left" vertical="center"/>
    </xf>
    <xf numFmtId="0" fontId="9" fillId="0" borderId="16" xfId="0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0" fontId="10" fillId="0" borderId="18" xfId="0" applyFont="1" applyFill="1" applyBorder="1" applyAlignment="1">
      <alignment horizontal="left" vertical="center"/>
    </xf>
    <xf numFmtId="0" fontId="10" fillId="0" borderId="34" xfId="15" applyFont="1" applyBorder="1" applyAlignment="1">
      <alignment horizontal="left"/>
    </xf>
    <xf numFmtId="0" fontId="10" fillId="0" borderId="44" xfId="15" applyFont="1" applyBorder="1" applyAlignment="1">
      <alignment horizontal="left"/>
    </xf>
    <xf numFmtId="0" fontId="10" fillId="0" borderId="95" xfId="12" applyFont="1" applyBorder="1" applyAlignment="1">
      <alignment horizontal="left"/>
    </xf>
    <xf numFmtId="0" fontId="10" fillId="0" borderId="3" xfId="12" applyFont="1" applyBorder="1" applyAlignment="1">
      <alignment horizontal="left"/>
    </xf>
    <xf numFmtId="0" fontId="10" fillId="0" borderId="8" xfId="12" applyFont="1" applyBorder="1" applyAlignment="1">
      <alignment horizontal="left"/>
    </xf>
    <xf numFmtId="0" fontId="9" fillId="0" borderId="38" xfId="12" applyFont="1" applyFill="1" applyBorder="1" applyAlignment="1">
      <alignment horizontal="center"/>
    </xf>
    <xf numFmtId="0" fontId="9" fillId="0" borderId="40" xfId="12" applyFont="1" applyFill="1" applyBorder="1" applyAlignment="1">
      <alignment horizontal="center"/>
    </xf>
    <xf numFmtId="0" fontId="9" fillId="0" borderId="38" xfId="12" applyFont="1" applyFill="1" applyBorder="1" applyAlignment="1">
      <alignment horizontal="left"/>
    </xf>
    <xf numFmtId="0" fontId="9" fillId="0" borderId="39" xfId="12" applyFont="1" applyFill="1" applyBorder="1" applyAlignment="1">
      <alignment horizontal="left"/>
    </xf>
    <xf numFmtId="0" fontId="9" fillId="0" borderId="69" xfId="12" applyFont="1" applyBorder="1" applyAlignment="1">
      <alignment horizontal="left"/>
    </xf>
    <xf numFmtId="0" fontId="9" fillId="0" borderId="11" xfId="12" applyFont="1" applyBorder="1" applyAlignment="1">
      <alignment horizontal="left"/>
    </xf>
    <xf numFmtId="0" fontId="10" fillId="0" borderId="9" xfId="12" applyFont="1" applyFill="1" applyBorder="1" applyAlignment="1"/>
    <xf numFmtId="0" fontId="10" fillId="0" borderId="10" xfId="12" applyFont="1" applyFill="1" applyBorder="1" applyAlignment="1"/>
    <xf numFmtId="0" fontId="10" fillId="0" borderId="61" xfId="12" applyFont="1" applyFill="1" applyBorder="1" applyAlignment="1"/>
    <xf numFmtId="0" fontId="10" fillId="0" borderId="12" xfId="12" quotePrefix="1" applyFont="1" applyBorder="1" applyAlignment="1">
      <alignment horizontal="left" vertical="center"/>
    </xf>
    <xf numFmtId="0" fontId="10" fillId="0" borderId="13" xfId="12" quotePrefix="1" applyFont="1" applyBorder="1" applyAlignment="1">
      <alignment horizontal="left" vertical="center"/>
    </xf>
    <xf numFmtId="0" fontId="9" fillId="0" borderId="85" xfId="12" applyFont="1" applyBorder="1" applyAlignment="1">
      <alignment horizontal="left" vertical="top" wrapText="1"/>
    </xf>
    <xf numFmtId="0" fontId="9" fillId="0" borderId="87" xfId="12" applyFont="1" applyBorder="1" applyAlignment="1">
      <alignment horizontal="left" vertical="top" wrapText="1"/>
    </xf>
    <xf numFmtId="0" fontId="10" fillId="2" borderId="6" xfId="12" applyFont="1" applyFill="1" applyBorder="1" applyAlignment="1">
      <alignment horizontal="left" vertical="top"/>
    </xf>
    <xf numFmtId="0" fontId="10" fillId="2" borderId="7" xfId="12" applyFont="1" applyFill="1" applyBorder="1" applyAlignment="1">
      <alignment horizontal="left" vertical="top"/>
    </xf>
    <xf numFmtId="0" fontId="10" fillId="2" borderId="18" xfId="12" applyFont="1" applyFill="1" applyBorder="1" applyAlignment="1">
      <alignment horizontal="left" vertical="top"/>
    </xf>
    <xf numFmtId="0" fontId="10" fillId="2" borderId="28" xfId="12" applyFont="1" applyFill="1" applyBorder="1" applyAlignment="1">
      <alignment horizontal="left"/>
    </xf>
    <xf numFmtId="0" fontId="10" fillId="2" borderId="29" xfId="12" applyFont="1" applyFill="1" applyBorder="1" applyAlignment="1">
      <alignment horizontal="left"/>
    </xf>
    <xf numFmtId="0" fontId="10" fillId="2" borderId="73" xfId="12" applyFont="1" applyFill="1" applyBorder="1" applyAlignment="1">
      <alignment horizontal="left"/>
    </xf>
    <xf numFmtId="0" fontId="10" fillId="0" borderId="2" xfId="12" applyFont="1" applyFill="1" applyBorder="1" applyAlignment="1">
      <alignment vertical="top" wrapText="1"/>
    </xf>
    <xf numFmtId="0" fontId="10" fillId="0" borderId="3" xfId="12" applyFont="1" applyFill="1" applyBorder="1" applyAlignment="1">
      <alignment vertical="top" wrapText="1"/>
    </xf>
    <xf numFmtId="0" fontId="10" fillId="0" borderId="8" xfId="12" applyFont="1" applyFill="1" applyBorder="1" applyAlignment="1">
      <alignment vertical="top" wrapText="1"/>
    </xf>
    <xf numFmtId="43" fontId="9" fillId="0" borderId="54" xfId="23" applyFont="1" applyFill="1" applyBorder="1" applyAlignment="1">
      <alignment horizontal="center"/>
    </xf>
    <xf numFmtId="0" fontId="10" fillId="0" borderId="3" xfId="12" applyFont="1" applyBorder="1" applyAlignment="1">
      <alignment horizontal="left" vertical="center" wrapText="1"/>
    </xf>
    <xf numFmtId="0" fontId="10" fillId="0" borderId="33" xfId="12" applyFont="1" applyBorder="1" applyAlignment="1">
      <alignment horizontal="left" vertical="center" wrapText="1"/>
    </xf>
    <xf numFmtId="0" fontId="9" fillId="0" borderId="53" xfId="12" applyFont="1" applyBorder="1" applyAlignment="1">
      <alignment horizontal="left" vertical="center" wrapText="1"/>
    </xf>
    <xf numFmtId="0" fontId="9" fillId="0" borderId="36" xfId="9" applyFont="1" applyFill="1" applyBorder="1" applyAlignment="1">
      <alignment horizontal="center"/>
    </xf>
    <xf numFmtId="49" fontId="10" fillId="0" borderId="12" xfId="12" applyNumberFormat="1" applyFont="1" applyBorder="1" applyAlignment="1">
      <alignment horizontal="left"/>
    </xf>
    <xf numFmtId="49" fontId="10" fillId="0" borderId="97" xfId="12" applyNumberFormat="1" applyFont="1" applyBorder="1" applyAlignment="1">
      <alignment horizontal="left"/>
    </xf>
    <xf numFmtId="0" fontId="10" fillId="0" borderId="1" xfId="12" applyFont="1" applyBorder="1" applyAlignment="1">
      <alignment horizontal="left" vertical="center" wrapText="1"/>
    </xf>
    <xf numFmtId="49" fontId="10" fillId="0" borderId="6" xfId="12" applyNumberFormat="1" applyFont="1" applyBorder="1" applyAlignment="1">
      <alignment horizontal="left"/>
    </xf>
    <xf numFmtId="49" fontId="10" fillId="0" borderId="7" xfId="12" applyNumberFormat="1" applyFont="1" applyBorder="1" applyAlignment="1">
      <alignment horizontal="left"/>
    </xf>
    <xf numFmtId="49" fontId="10" fillId="0" borderId="27" xfId="12" applyNumberFormat="1" applyFont="1" applyBorder="1" applyAlignment="1">
      <alignment horizontal="left"/>
    </xf>
    <xf numFmtId="49" fontId="10" fillId="0" borderId="9" xfId="12" applyNumberFormat="1" applyFont="1" applyBorder="1" applyAlignment="1">
      <alignment horizontal="center"/>
    </xf>
    <xf numFmtId="49" fontId="10" fillId="0" borderId="10" xfId="12" applyNumberFormat="1" applyFont="1" applyBorder="1" applyAlignment="1">
      <alignment horizontal="center"/>
    </xf>
    <xf numFmtId="49" fontId="10" fillId="0" borderId="61" xfId="12" applyNumberFormat="1" applyFont="1" applyBorder="1" applyAlignment="1">
      <alignment horizontal="center"/>
    </xf>
    <xf numFmtId="0" fontId="10" fillId="0" borderId="82" xfId="12" applyFont="1" applyFill="1" applyBorder="1" applyAlignment="1">
      <alignment horizontal="left"/>
    </xf>
    <xf numFmtId="0" fontId="10" fillId="0" borderId="105" xfId="0" applyFont="1" applyFill="1" applyBorder="1" applyAlignment="1">
      <alignment horizontal="left"/>
    </xf>
    <xf numFmtId="0" fontId="10" fillId="0" borderId="15" xfId="0" applyFont="1" applyFill="1" applyBorder="1" applyAlignment="1">
      <alignment horizontal="left"/>
    </xf>
    <xf numFmtId="0" fontId="10" fillId="0" borderId="16" xfId="0" applyFont="1" applyFill="1" applyBorder="1" applyAlignment="1">
      <alignment horizontal="left"/>
    </xf>
    <xf numFmtId="0" fontId="9" fillId="0" borderId="82" xfId="12" applyFont="1" applyBorder="1" applyAlignment="1">
      <alignment horizontal="left" vertical="center" wrapText="1"/>
    </xf>
    <xf numFmtId="0" fontId="9" fillId="0" borderId="10" xfId="12" applyFont="1" applyBorder="1" applyAlignment="1">
      <alignment horizontal="left" vertical="center" wrapText="1"/>
    </xf>
    <xf numFmtId="0" fontId="9" fillId="0" borderId="61" xfId="12" applyFont="1" applyBorder="1" applyAlignment="1">
      <alignment horizontal="left" vertical="center" wrapText="1"/>
    </xf>
    <xf numFmtId="0" fontId="9" fillId="0" borderId="3" xfId="12" applyFont="1" applyBorder="1" applyAlignment="1">
      <alignment horizontal="left" vertical="center" wrapText="1"/>
    </xf>
    <xf numFmtId="0" fontId="11" fillId="0" borderId="2" xfId="12" applyFont="1" applyFill="1" applyBorder="1" applyAlignment="1">
      <alignment vertical="top" wrapText="1"/>
    </xf>
    <xf numFmtId="0" fontId="11" fillId="0" borderId="3" xfId="12" applyFont="1" applyFill="1" applyBorder="1" applyAlignment="1">
      <alignment vertical="top" wrapText="1"/>
    </xf>
    <xf numFmtId="0" fontId="11" fillId="0" borderId="8" xfId="12" applyFont="1" applyFill="1" applyBorder="1" applyAlignment="1">
      <alignment vertical="top" wrapText="1"/>
    </xf>
    <xf numFmtId="0" fontId="9" fillId="0" borderId="9" xfId="12" applyFont="1" applyBorder="1" applyAlignment="1">
      <alignment horizontal="left"/>
    </xf>
    <xf numFmtId="0" fontId="9" fillId="0" borderId="61" xfId="12" applyFont="1" applyBorder="1" applyAlignment="1">
      <alignment horizontal="left"/>
    </xf>
    <xf numFmtId="0" fontId="10" fillId="0" borderId="28" xfId="0" applyFont="1" applyBorder="1" applyAlignment="1">
      <alignment horizontal="left"/>
    </xf>
    <xf numFmtId="0" fontId="10" fillId="0" borderId="29" xfId="0" applyFont="1" applyBorder="1" applyAlignment="1">
      <alignment horizontal="left"/>
    </xf>
    <xf numFmtId="0" fontId="10" fillId="0" borderId="94" xfId="0" applyFont="1" applyBorder="1" applyAlignment="1">
      <alignment horizontal="left"/>
    </xf>
    <xf numFmtId="0" fontId="0" fillId="0" borderId="4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0" fontId="9" fillId="0" borderId="108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72" xfId="0" applyFont="1" applyBorder="1" applyAlignment="1">
      <alignment horizontal="center" vertical="center"/>
    </xf>
    <xf numFmtId="0" fontId="9" fillId="0" borderId="89" xfId="0" applyFont="1" applyBorder="1" applyAlignment="1">
      <alignment horizontal="center" vertical="center"/>
    </xf>
    <xf numFmtId="0" fontId="9" fillId="0" borderId="75" xfId="0" applyFont="1" applyBorder="1" applyAlignment="1">
      <alignment horizontal="center" vertical="center"/>
    </xf>
    <xf numFmtId="49" fontId="10" fillId="0" borderId="6" xfId="12" applyNumberFormat="1" applyFont="1" applyFill="1" applyBorder="1" applyAlignment="1">
      <alignment horizontal="left" vertical="top" wrapText="1"/>
    </xf>
    <xf numFmtId="49" fontId="10" fillId="0" borderId="7" xfId="12" applyNumberFormat="1" applyFont="1" applyFill="1" applyBorder="1" applyAlignment="1">
      <alignment horizontal="left" vertical="top" wrapText="1"/>
    </xf>
    <xf numFmtId="49" fontId="10" fillId="0" borderId="18" xfId="12" applyNumberFormat="1" applyFont="1" applyFill="1" applyBorder="1" applyAlignment="1">
      <alignment horizontal="left" vertical="top" wrapText="1"/>
    </xf>
    <xf numFmtId="0" fontId="9" fillId="0" borderId="9" xfId="0" applyFont="1" applyBorder="1" applyAlignment="1">
      <alignment horizontal="left" vertical="center" wrapText="1"/>
    </xf>
    <xf numFmtId="0" fontId="9" fillId="0" borderId="70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left" vertical="center" wrapText="1"/>
    </xf>
    <xf numFmtId="0" fontId="9" fillId="0" borderId="58" xfId="0" applyFont="1" applyBorder="1" applyAlignment="1">
      <alignment horizontal="left" vertical="center" wrapText="1"/>
    </xf>
    <xf numFmtId="0" fontId="9" fillId="0" borderId="63" xfId="0" applyFont="1" applyBorder="1" applyAlignment="1">
      <alignment horizontal="left" vertical="center" wrapText="1"/>
    </xf>
    <xf numFmtId="49" fontId="10" fillId="0" borderId="49" xfId="12" applyNumberFormat="1" applyFont="1" applyFill="1" applyBorder="1" applyAlignment="1">
      <alignment horizontal="left" wrapText="1"/>
    </xf>
    <xf numFmtId="49" fontId="10" fillId="0" borderId="7" xfId="12" applyNumberFormat="1" applyFont="1" applyFill="1" applyBorder="1" applyAlignment="1">
      <alignment horizontal="left" wrapText="1"/>
    </xf>
    <xf numFmtId="49" fontId="10" fillId="0" borderId="18" xfId="12" applyNumberFormat="1" applyFont="1" applyFill="1" applyBorder="1" applyAlignment="1">
      <alignment horizontal="left" wrapText="1"/>
    </xf>
    <xf numFmtId="0" fontId="9" fillId="0" borderId="35" xfId="0" applyFont="1" applyBorder="1" applyAlignment="1">
      <alignment horizontal="center" vertical="center"/>
    </xf>
    <xf numFmtId="0" fontId="9" fillId="0" borderId="80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wrapText="1"/>
    </xf>
    <xf numFmtId="0" fontId="9" fillId="0" borderId="56" xfId="15" applyFont="1" applyBorder="1" applyAlignment="1">
      <alignment horizontal="left"/>
    </xf>
    <xf numFmtId="0" fontId="11" fillId="0" borderId="62" xfId="12" applyFont="1" applyFill="1" applyBorder="1" applyAlignment="1">
      <alignment horizontal="left" vertical="top" wrapText="1"/>
    </xf>
    <xf numFmtId="0" fontId="11" fillId="0" borderId="115" xfId="12" applyFont="1" applyFill="1" applyBorder="1" applyAlignment="1">
      <alignment horizontal="left" vertical="top" wrapText="1"/>
    </xf>
    <xf numFmtId="0" fontId="11" fillId="0" borderId="107" xfId="12" applyFont="1" applyFill="1" applyBorder="1" applyAlignment="1">
      <alignment horizontal="left" vertical="top" wrapText="1"/>
    </xf>
    <xf numFmtId="0" fontId="11" fillId="0" borderId="3" xfId="12" applyFont="1" applyFill="1" applyBorder="1" applyAlignment="1">
      <alignment horizontal="left"/>
    </xf>
    <xf numFmtId="0" fontId="11" fillId="0" borderId="33" xfId="12" applyFont="1" applyFill="1" applyBorder="1" applyAlignment="1">
      <alignment horizontal="left"/>
    </xf>
    <xf numFmtId="0" fontId="10" fillId="0" borderId="11" xfId="12" quotePrefix="1" applyFont="1" applyBorder="1" applyAlignment="1">
      <alignment horizontal="left"/>
    </xf>
    <xf numFmtId="0" fontId="10" fillId="0" borderId="0" xfId="12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9" fillId="0" borderId="78" xfId="12" applyFont="1" applyBorder="1" applyAlignment="1">
      <alignment horizontal="left" vertical="top" wrapText="1"/>
    </xf>
    <xf numFmtId="0" fontId="9" fillId="0" borderId="120" xfId="12" applyFont="1" applyBorder="1" applyAlignment="1">
      <alignment horizontal="left" vertical="top" wrapText="1"/>
    </xf>
    <xf numFmtId="0" fontId="9" fillId="0" borderId="114" xfId="12" applyFont="1" applyBorder="1" applyAlignment="1">
      <alignment horizontal="left" vertical="top" wrapText="1"/>
    </xf>
    <xf numFmtId="0" fontId="11" fillId="0" borderId="51" xfId="12" applyFont="1" applyFill="1" applyBorder="1" applyAlignment="1"/>
    <xf numFmtId="0" fontId="11" fillId="0" borderId="52" xfId="12" applyFont="1" applyFill="1" applyBorder="1" applyAlignment="1"/>
    <xf numFmtId="0" fontId="9" fillId="0" borderId="101" xfId="12" applyFont="1" applyBorder="1" applyAlignment="1">
      <alignment horizontal="left" vertical="center"/>
    </xf>
    <xf numFmtId="0" fontId="9" fillId="0" borderId="100" xfId="12" applyFont="1" applyBorder="1" applyAlignment="1">
      <alignment horizontal="left" vertical="center"/>
    </xf>
    <xf numFmtId="0" fontId="11" fillId="0" borderId="1" xfId="12" applyFont="1" applyFill="1" applyBorder="1" applyAlignment="1"/>
    <xf numFmtId="0" fontId="11" fillId="0" borderId="49" xfId="12" applyFont="1" applyFill="1" applyBorder="1" applyAlignment="1">
      <alignment horizontal="left"/>
    </xf>
    <xf numFmtId="0" fontId="11" fillId="0" borderId="35" xfId="12" applyFont="1" applyBorder="1" applyAlignment="1">
      <alignment horizontal="center" wrapText="1"/>
    </xf>
    <xf numFmtId="0" fontId="11" fillId="0" borderId="80" xfId="12" applyFont="1" applyBorder="1" applyAlignment="1">
      <alignment horizontal="center" wrapText="1"/>
    </xf>
    <xf numFmtId="0" fontId="11" fillId="0" borderId="58" xfId="12" applyFont="1" applyBorder="1" applyAlignment="1">
      <alignment horizontal="center" wrapText="1"/>
    </xf>
    <xf numFmtId="0" fontId="11" fillId="0" borderId="63" xfId="12" applyFont="1" applyBorder="1" applyAlignment="1">
      <alignment horizontal="center" wrapText="1"/>
    </xf>
    <xf numFmtId="0" fontId="22" fillId="0" borderId="19" xfId="12" applyFont="1" applyBorder="1" applyAlignment="1">
      <alignment horizontal="center" vertical="center"/>
    </xf>
    <xf numFmtId="0" fontId="22" fillId="0" borderId="20" xfId="12" applyFont="1" applyBorder="1" applyAlignment="1">
      <alignment horizontal="center" vertical="center"/>
    </xf>
    <xf numFmtId="0" fontId="11" fillId="0" borderId="85" xfId="12" applyFont="1" applyFill="1" applyBorder="1" applyAlignment="1">
      <alignment wrapText="1"/>
    </xf>
    <xf numFmtId="0" fontId="11" fillId="0" borderId="86" xfId="12" applyFont="1" applyFill="1" applyBorder="1" applyAlignment="1">
      <alignment wrapText="1"/>
    </xf>
    <xf numFmtId="0" fontId="11" fillId="0" borderId="87" xfId="12" applyFont="1" applyFill="1" applyBorder="1" applyAlignment="1">
      <alignment wrapText="1"/>
    </xf>
    <xf numFmtId="49" fontId="11" fillId="0" borderId="49" xfId="0" applyNumberFormat="1" applyFont="1" applyBorder="1" applyAlignment="1">
      <alignment horizontal="left"/>
    </xf>
    <xf numFmtId="0" fontId="22" fillId="0" borderId="4" xfId="15" applyFont="1" applyBorder="1" applyAlignment="1">
      <alignment horizontal="left" vertical="center"/>
    </xf>
    <xf numFmtId="0" fontId="22" fillId="0" borderId="26" xfId="15" applyFont="1" applyBorder="1" applyAlignment="1">
      <alignment horizontal="left" vertical="center"/>
    </xf>
    <xf numFmtId="0" fontId="22" fillId="0" borderId="34" xfId="15" applyFont="1" applyBorder="1" applyAlignment="1"/>
    <xf numFmtId="0" fontId="22" fillId="0" borderId="44" xfId="15" applyFont="1" applyBorder="1" applyAlignment="1"/>
    <xf numFmtId="0" fontId="22" fillId="0" borderId="59" xfId="15" applyFont="1" applyBorder="1" applyAlignment="1"/>
    <xf numFmtId="0" fontId="22" fillId="0" borderId="48" xfId="15" applyFont="1" applyBorder="1" applyAlignment="1"/>
    <xf numFmtId="49" fontId="11" fillId="0" borderId="6" xfId="12" applyNumberFormat="1" applyFont="1" applyFill="1" applyBorder="1" applyAlignment="1">
      <alignment horizontal="center"/>
    </xf>
    <xf numFmtId="49" fontId="11" fillId="0" borderId="7" xfId="12" applyNumberFormat="1" applyFont="1" applyFill="1" applyBorder="1" applyAlignment="1">
      <alignment horizontal="center"/>
    </xf>
    <xf numFmtId="49" fontId="11" fillId="0" borderId="18" xfId="12" applyNumberFormat="1" applyFont="1" applyFill="1" applyBorder="1" applyAlignment="1">
      <alignment horizontal="center"/>
    </xf>
    <xf numFmtId="49" fontId="11" fillId="0" borderId="6" xfId="12" applyNumberFormat="1" applyFont="1" applyFill="1" applyBorder="1" applyAlignment="1">
      <alignment horizontal="center" vertical="center" wrapText="1"/>
    </xf>
    <xf numFmtId="49" fontId="11" fillId="0" borderId="7" xfId="12" applyNumberFormat="1" applyFont="1" applyFill="1" applyBorder="1" applyAlignment="1">
      <alignment horizontal="center" vertical="center" wrapText="1"/>
    </xf>
    <xf numFmtId="49" fontId="11" fillId="0" borderId="18" xfId="12" applyNumberFormat="1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11" fillId="0" borderId="18" xfId="0" applyFont="1" applyBorder="1" applyAlignment="1">
      <alignment horizontal="left"/>
    </xf>
    <xf numFmtId="0" fontId="22" fillId="0" borderId="56" xfId="15" applyFont="1" applyBorder="1" applyAlignment="1"/>
    <xf numFmtId="0" fontId="22" fillId="0" borderId="0" xfId="15" applyFont="1" applyBorder="1" applyAlignment="1"/>
    <xf numFmtId="0" fontId="22" fillId="0" borderId="5" xfId="15" applyFont="1" applyBorder="1" applyAlignment="1"/>
    <xf numFmtId="49" fontId="11" fillId="0" borderId="6" xfId="12" applyNumberFormat="1" applyFont="1" applyBorder="1" applyAlignment="1">
      <alignment horizontal="left"/>
    </xf>
    <xf numFmtId="49" fontId="11" fillId="0" borderId="7" xfId="12" applyNumberFormat="1" applyFont="1" applyBorder="1" applyAlignment="1">
      <alignment horizontal="left"/>
    </xf>
    <xf numFmtId="49" fontId="11" fillId="0" borderId="27" xfId="12" applyNumberFormat="1" applyFont="1" applyBorder="1" applyAlignment="1">
      <alignment horizontal="left"/>
    </xf>
    <xf numFmtId="49" fontId="11" fillId="0" borderId="11" xfId="12" applyNumberFormat="1" applyFont="1" applyBorder="1" applyAlignment="1">
      <alignment horizontal="left"/>
    </xf>
    <xf numFmtId="49" fontId="11" fillId="0" borderId="12" xfId="12" applyNumberFormat="1" applyFont="1" applyBorder="1" applyAlignment="1">
      <alignment horizontal="left"/>
    </xf>
    <xf numFmtId="49" fontId="11" fillId="0" borderId="13" xfId="12" applyNumberFormat="1" applyFont="1" applyBorder="1" applyAlignment="1">
      <alignment horizontal="left"/>
    </xf>
    <xf numFmtId="49" fontId="11" fillId="0" borderId="6" xfId="12" applyNumberFormat="1" applyFont="1" applyFill="1" applyBorder="1" applyAlignment="1">
      <alignment horizontal="left" vertical="center" wrapText="1"/>
    </xf>
    <xf numFmtId="49" fontId="11" fillId="0" borderId="7" xfId="12" applyNumberFormat="1" applyFont="1" applyFill="1" applyBorder="1" applyAlignment="1">
      <alignment horizontal="left" vertical="center" wrapText="1"/>
    </xf>
    <xf numFmtId="0" fontId="22" fillId="0" borderId="38" xfId="9" applyFont="1" applyFill="1" applyBorder="1" applyAlignment="1">
      <alignment horizontal="center"/>
    </xf>
    <xf numFmtId="0" fontId="22" fillId="0" borderId="40" xfId="9" applyFont="1" applyFill="1" applyBorder="1" applyAlignment="1">
      <alignment horizontal="center"/>
    </xf>
    <xf numFmtId="0" fontId="11" fillId="0" borderId="59" xfId="12" applyFont="1" applyBorder="1" applyAlignment="1">
      <alignment horizontal="center" wrapText="1"/>
    </xf>
    <xf numFmtId="0" fontId="22" fillId="0" borderId="51" xfId="12" applyFont="1" applyBorder="1" applyAlignment="1">
      <alignment horizontal="left" vertical="top" wrapText="1"/>
    </xf>
    <xf numFmtId="0" fontId="22" fillId="0" borderId="52" xfId="12" applyFont="1" applyBorder="1" applyAlignment="1">
      <alignment horizontal="left" vertical="top" wrapText="1"/>
    </xf>
    <xf numFmtId="0" fontId="22" fillId="0" borderId="4" xfId="12" applyFont="1" applyBorder="1" applyAlignment="1">
      <alignment horizontal="left" vertical="top" wrapText="1"/>
    </xf>
    <xf numFmtId="0" fontId="22" fillId="0" borderId="26" xfId="12" applyFont="1" applyBorder="1" applyAlignment="1">
      <alignment horizontal="left" vertical="top" wrapText="1"/>
    </xf>
    <xf numFmtId="0" fontId="22" fillId="0" borderId="58" xfId="12" applyFont="1" applyBorder="1" applyAlignment="1">
      <alignment horizontal="left" vertical="top" wrapText="1"/>
    </xf>
    <xf numFmtId="0" fontId="22" fillId="0" borderId="63" xfId="12" applyFont="1" applyBorder="1" applyAlignment="1">
      <alignment horizontal="left" vertical="top" wrapText="1"/>
    </xf>
    <xf numFmtId="0" fontId="11" fillId="0" borderId="10" xfId="12" quotePrefix="1" applyFont="1" applyBorder="1" applyAlignment="1">
      <alignment horizontal="left"/>
    </xf>
    <xf numFmtId="0" fontId="11" fillId="0" borderId="10" xfId="12" applyFont="1" applyBorder="1" applyAlignment="1">
      <alignment horizontal="left"/>
    </xf>
    <xf numFmtId="0" fontId="11" fillId="0" borderId="11" xfId="12" applyFont="1" applyBorder="1" applyAlignment="1">
      <alignment horizontal="left"/>
    </xf>
    <xf numFmtId="0" fontId="11" fillId="0" borderId="12" xfId="12" applyFont="1" applyBorder="1" applyAlignment="1">
      <alignment horizontal="left"/>
    </xf>
    <xf numFmtId="0" fontId="11" fillId="0" borderId="13" xfId="12" applyFont="1" applyBorder="1" applyAlignment="1">
      <alignment horizontal="left"/>
    </xf>
    <xf numFmtId="0" fontId="22" fillId="0" borderId="71" xfId="12" applyFont="1" applyBorder="1" applyAlignment="1">
      <alignment horizontal="center" vertical="center"/>
    </xf>
    <xf numFmtId="0" fontId="22" fillId="0" borderId="30" xfId="12" applyFont="1" applyBorder="1" applyAlignment="1">
      <alignment horizontal="center" vertical="center"/>
    </xf>
    <xf numFmtId="0" fontId="11" fillId="0" borderId="34" xfId="12" applyFont="1" applyBorder="1" applyAlignment="1">
      <alignment horizontal="center" vertical="center" wrapText="1"/>
    </xf>
    <xf numFmtId="0" fontId="11" fillId="0" borderId="59" xfId="12" applyFont="1" applyBorder="1" applyAlignment="1">
      <alignment horizontal="center" vertical="center" wrapText="1"/>
    </xf>
    <xf numFmtId="0" fontId="11" fillId="0" borderId="63" xfId="12" applyFont="1" applyBorder="1" applyAlignment="1">
      <alignment horizontal="center" vertical="center" wrapText="1"/>
    </xf>
    <xf numFmtId="0" fontId="22" fillId="0" borderId="117" xfId="15" applyFont="1" applyBorder="1" applyAlignment="1">
      <alignment vertical="center"/>
    </xf>
    <xf numFmtId="0" fontId="22" fillId="0" borderId="34" xfId="15" applyFont="1" applyBorder="1" applyAlignment="1">
      <alignment vertical="center"/>
    </xf>
    <xf numFmtId="0" fontId="22" fillId="0" borderId="44" xfId="15" applyFont="1" applyBorder="1" applyAlignment="1">
      <alignment vertical="center"/>
    </xf>
    <xf numFmtId="0" fontId="22" fillId="0" borderId="102" xfId="15" applyFont="1" applyBorder="1" applyAlignment="1">
      <alignment vertical="center"/>
    </xf>
    <xf numFmtId="0" fontId="22" fillId="0" borderId="59" xfId="15" applyFont="1" applyBorder="1" applyAlignment="1">
      <alignment vertical="center"/>
    </xf>
    <xf numFmtId="0" fontId="22" fillId="0" borderId="48" xfId="15" applyFont="1" applyBorder="1" applyAlignment="1">
      <alignment vertical="center"/>
    </xf>
    <xf numFmtId="0" fontId="11" fillId="0" borderId="58" xfId="12" applyFont="1" applyBorder="1" applyAlignment="1">
      <alignment horizontal="center" vertical="center" wrapText="1"/>
    </xf>
    <xf numFmtId="49" fontId="11" fillId="0" borderId="18" xfId="12" applyNumberFormat="1" applyFont="1" applyFill="1" applyBorder="1" applyAlignment="1">
      <alignment horizontal="left" vertical="center" wrapText="1"/>
    </xf>
    <xf numFmtId="0" fontId="22" fillId="0" borderId="117" xfId="15" applyFont="1" applyBorder="1" applyAlignment="1">
      <alignment horizontal="left" vertical="center"/>
    </xf>
    <xf numFmtId="0" fontId="22" fillId="0" borderId="34" xfId="15" applyFont="1" applyBorder="1" applyAlignment="1">
      <alignment horizontal="left" vertical="center"/>
    </xf>
    <xf numFmtId="0" fontId="22" fillId="0" borderId="44" xfId="15" applyFont="1" applyBorder="1" applyAlignment="1">
      <alignment horizontal="left" vertical="center"/>
    </xf>
    <xf numFmtId="0" fontId="22" fillId="0" borderId="102" xfId="15" applyFont="1" applyBorder="1" applyAlignment="1">
      <alignment horizontal="left" vertical="center"/>
    </xf>
    <xf numFmtId="0" fontId="22" fillId="0" borderId="59" xfId="15" applyFont="1" applyBorder="1" applyAlignment="1">
      <alignment horizontal="left" vertical="center"/>
    </xf>
    <xf numFmtId="0" fontId="22" fillId="0" borderId="48" xfId="15" applyFont="1" applyBorder="1" applyAlignment="1">
      <alignment horizontal="left" vertical="center"/>
    </xf>
    <xf numFmtId="0" fontId="9" fillId="0" borderId="44" xfId="12" applyFont="1" applyBorder="1" applyAlignment="1">
      <alignment horizontal="center" vertical="center"/>
    </xf>
    <xf numFmtId="0" fontId="9" fillId="0" borderId="6" xfId="12" applyFont="1" applyBorder="1" applyAlignment="1">
      <alignment horizontal="center"/>
    </xf>
    <xf numFmtId="0" fontId="9" fillId="0" borderId="18" xfId="12" applyFont="1" applyBorder="1" applyAlignment="1">
      <alignment horizontal="center"/>
    </xf>
    <xf numFmtId="0" fontId="10" fillId="0" borderId="85" xfId="12" applyFont="1" applyBorder="1" applyAlignment="1">
      <alignment horizontal="center"/>
    </xf>
    <xf numFmtId="0" fontId="10" fillId="0" borderId="90" xfId="12" applyFont="1" applyBorder="1" applyAlignment="1">
      <alignment horizontal="center"/>
    </xf>
    <xf numFmtId="0" fontId="10" fillId="0" borderId="18" xfId="12" applyFont="1" applyBorder="1" applyAlignment="1">
      <alignment horizontal="left" wrapText="1"/>
    </xf>
    <xf numFmtId="0" fontId="10" fillId="0" borderId="86" xfId="12" applyFont="1" applyBorder="1" applyAlignment="1">
      <alignment horizontal="center"/>
    </xf>
    <xf numFmtId="0" fontId="10" fillId="0" borderId="87" xfId="12" applyFont="1" applyBorder="1" applyAlignment="1">
      <alignment horizontal="center"/>
    </xf>
  </cellXfs>
  <cellStyles count="59">
    <cellStyle name="Comma" xfId="23" builtinId="3"/>
    <cellStyle name="Comma 2" xfId="3"/>
    <cellStyle name="Comma 2 2" xfId="4"/>
    <cellStyle name="Comma 2 2 2" xfId="5"/>
    <cellStyle name="Comma 2 2 2 2" xfId="6"/>
    <cellStyle name="Comma 3" xfId="7"/>
    <cellStyle name="Comma 4" xfId="8"/>
    <cellStyle name="Comma 5" xfId="2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Normal" xfId="0" builtinId="0"/>
    <cellStyle name="Normal 10" xfId="25"/>
    <cellStyle name="Normal 10 2" xfId="26"/>
    <cellStyle name="Normal 2" xfId="9"/>
    <cellStyle name="Normal 2 2" xfId="10"/>
    <cellStyle name="Normal 2 2 2" xfId="11"/>
    <cellStyle name="Normal 2 2 2 2" xfId="12"/>
    <cellStyle name="Normal 3" xfId="13"/>
    <cellStyle name="Normal 3 2" xfId="14"/>
    <cellStyle name="Normal 3 2 2" xfId="15"/>
    <cellStyle name="Normal 4" xfId="16"/>
    <cellStyle name="Normal 4 2" xfId="17"/>
    <cellStyle name="Normal 5" xfId="18"/>
    <cellStyle name="Normal 6" xfId="19"/>
    <cellStyle name="Normal 7" xfId="20"/>
    <cellStyle name="Normal 8" xfId="21"/>
    <cellStyle name="Normal 9" xfId="1"/>
    <cellStyle name="Percent" xfId="24" builtinId="5"/>
    <cellStyle name="เครื่องหมายจุลภาค 2" xfId="22"/>
  </cellStyles>
  <dxfs count="0"/>
  <tableStyles count="0" defaultTableStyle="TableStyleMedium2" defaultPivotStyle="PivotStyleLight16"/>
  <colors>
    <mruColors>
      <color rgb="FFFABCE1"/>
      <color rgb="FF1A920A"/>
      <color rgb="FFF7ECBF"/>
      <color rgb="FFFF00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190500</xdr:colOff>
      <xdr:row>1</xdr:row>
      <xdr:rowOff>20752</xdr:rowOff>
    </xdr:from>
    <xdr:to>
      <xdr:col>7</xdr:col>
      <xdr:colOff>514779</xdr:colOff>
      <xdr:row>10</xdr:row>
      <xdr:rowOff>76201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9500" y="201727"/>
          <a:ext cx="1695879" cy="1684224"/>
        </a:xfrm>
        <a:prstGeom prst="ellipse">
          <a:avLst/>
        </a:prstGeom>
        <a:ln w="63500" cap="rnd">
          <a:solidFill>
            <a:srgbClr val="333333"/>
          </a:solidFill>
        </a:ln>
        <a:effectLst>
          <a:outerShdw blurRad="381000" dist="292100" dir="5400000" sx="-80000" sy="-18000" rotWithShape="0">
            <a:srgbClr val="000000">
              <a:alpha val="22000"/>
            </a:srgbClr>
          </a:outerShdw>
        </a:effectLst>
        <a:scene3d>
          <a:camera prst="orthographicFront"/>
          <a:lightRig rig="contrasting" dir="t">
            <a:rot lat="0" lon="0" rev="3000000"/>
          </a:lightRig>
        </a:scene3d>
        <a:sp3d contourW="7620">
          <a:bevelT w="95250" h="31750"/>
          <a:contourClr>
            <a:srgbClr val="333333"/>
          </a:contourClr>
        </a:sp3d>
      </xdr:spPr>
    </xdr:pic>
    <xdr:clientData/>
  </xdr:twoCellAnchor>
  <xdr:oneCellAnchor>
    <xdr:from>
      <xdr:col>3</xdr:col>
      <xdr:colOff>147117</xdr:colOff>
      <xdr:row>11</xdr:row>
      <xdr:rowOff>169311</xdr:rowOff>
    </xdr:from>
    <xdr:ext cx="4849277" cy="729943"/>
    <xdr:sp macro="" textlink="">
      <xdr:nvSpPr>
        <xdr:cNvPr id="3" name="สี่เหลี่ยมผืนผ้า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2204517" y="2160036"/>
          <a:ext cx="4849277" cy="7299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th-TH" sz="4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  <a:latin typeface="TH SarabunPSK" panose="020B0500040200020003" pitchFamily="34" charset="-34"/>
              <a:cs typeface="TH SarabunPSK" panose="020B0500040200020003" pitchFamily="34" charset="-34"/>
            </a:rPr>
            <a:t>แผนปฏิบัติการ</a:t>
          </a:r>
          <a:r>
            <a:rPr lang="th-TH" sz="4400" b="1" cap="none" spc="0" baseline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  <a:latin typeface="TH SarabunPSK" panose="020B0500040200020003" pitchFamily="34" charset="-34"/>
              <a:cs typeface="TH SarabunPSK" panose="020B0500040200020003" pitchFamily="34" charset="-34"/>
            </a:rPr>
            <a:t> ประจำปี 2561</a:t>
          </a:r>
          <a:endParaRPr lang="th-TH" sz="4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4</xdr:col>
      <xdr:colOff>301707</xdr:colOff>
      <xdr:row>16</xdr:row>
      <xdr:rowOff>45486</xdr:rowOff>
    </xdr:from>
    <xdr:ext cx="2997038" cy="1135696"/>
    <xdr:sp macro="" textlink="">
      <xdr:nvSpPr>
        <xdr:cNvPr id="5" name="สี่เหลี่ยมผืนผ้า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/>
      </xdr:nvSpPr>
      <xdr:spPr>
        <a:xfrm>
          <a:off x="3044907" y="2941086"/>
          <a:ext cx="2997038" cy="113569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th-TH" sz="2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  <a:latin typeface="TH SarabunPSK" panose="020B0500040200020003" pitchFamily="34" charset="-34"/>
              <a:cs typeface="TH SarabunPSK" panose="020B0500040200020003" pitchFamily="34" charset="-34"/>
            </a:rPr>
            <a:t>โดย  </a:t>
          </a:r>
        </a:p>
        <a:p>
          <a:pPr algn="ctr"/>
          <a:endParaRPr lang="th-TH" sz="2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ctr"/>
          <a:r>
            <a:rPr lang="th-TH" sz="2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  <a:latin typeface="TH SarabunPSK" panose="020B0500040200020003" pitchFamily="34" charset="-34"/>
              <a:cs typeface="TH SarabunPSK" panose="020B0500040200020003" pitchFamily="34" charset="-34"/>
            </a:rPr>
            <a:t>องค์การตลาด กระทรวงมหาดไทย</a:t>
          </a:r>
        </a:p>
      </xdr:txBody>
    </xdr:sp>
    <xdr:clientData/>
  </xdr:oneCellAnchor>
  <xdr:oneCellAnchor>
    <xdr:from>
      <xdr:col>3</xdr:col>
      <xdr:colOff>114300</xdr:colOff>
      <xdr:row>23</xdr:row>
      <xdr:rowOff>16911</xdr:rowOff>
    </xdr:from>
    <xdr:ext cx="4853465" cy="787908"/>
    <xdr:sp macro="" textlink="">
      <xdr:nvSpPr>
        <xdr:cNvPr id="6" name="สี่เหลี่ยมผืนผ้า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/>
      </xdr:nvSpPr>
      <xdr:spPr>
        <a:xfrm>
          <a:off x="2171700" y="4179336"/>
          <a:ext cx="4853465" cy="78790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th-TH" sz="2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  <a:latin typeface="TH SarabunPSK" panose="020B0500040200020003" pitchFamily="34" charset="-34"/>
              <a:cs typeface="TH SarabunPSK" panose="020B0500040200020003" pitchFamily="34" charset="-34"/>
            </a:rPr>
            <a:t>อาคารสำนักงาน </a:t>
          </a:r>
          <a:r>
            <a:rPr lang="en-US" sz="2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  <a:latin typeface="TH SarabunPSK" panose="020B0500040200020003" pitchFamily="34" charset="-34"/>
              <a:cs typeface="TH SarabunPSK" panose="020B0500040200020003" pitchFamily="34" charset="-34"/>
            </a:rPr>
            <a:t>CEC 68/12 </a:t>
          </a:r>
          <a:r>
            <a:rPr lang="th-TH" sz="2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  <a:latin typeface="TH SarabunPSK" panose="020B0500040200020003" pitchFamily="34" charset="-34"/>
              <a:cs typeface="TH SarabunPSK" panose="020B0500040200020003" pitchFamily="34" charset="-34"/>
            </a:rPr>
            <a:t>ถนนกำแพงเพชร6</a:t>
          </a:r>
        </a:p>
        <a:p>
          <a:pPr algn="ctr"/>
          <a:r>
            <a:rPr lang="th-TH" sz="2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  <a:latin typeface="TH SarabunPSK" panose="020B0500040200020003" pitchFamily="34" charset="-34"/>
              <a:cs typeface="TH SarabunPSK" panose="020B0500040200020003" pitchFamily="34" charset="-34"/>
            </a:rPr>
            <a:t>แขวงลาดยาว</a:t>
          </a:r>
          <a:r>
            <a:rPr lang="th-TH" sz="2400" b="1" cap="none" spc="0" baseline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  <a:latin typeface="TH SarabunPSK" panose="020B0500040200020003" pitchFamily="34" charset="-34"/>
              <a:cs typeface="TH SarabunPSK" panose="020B0500040200020003" pitchFamily="34" charset="-34"/>
            </a:rPr>
            <a:t> เขตจตุจักร กรุงเทพมหานคร 10900</a:t>
          </a:r>
          <a:endParaRPr lang="th-TH" sz="2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3</xdr:col>
      <xdr:colOff>219075</xdr:colOff>
      <xdr:row>27</xdr:row>
      <xdr:rowOff>47624</xdr:rowOff>
    </xdr:from>
    <xdr:ext cx="4543425" cy="371475"/>
    <xdr:sp macro="" textlink="">
      <xdr:nvSpPr>
        <xdr:cNvPr id="7" name="สี่เหลี่ยมผืนผ้า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2276475" y="4933949"/>
          <a:ext cx="4543425" cy="3714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th-TH" sz="2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3</xdr:col>
      <xdr:colOff>200025</xdr:colOff>
      <xdr:row>29</xdr:row>
      <xdr:rowOff>95250</xdr:rowOff>
    </xdr:from>
    <xdr:ext cx="4543425" cy="371475"/>
    <xdr:sp macro="" textlink="">
      <xdr:nvSpPr>
        <xdr:cNvPr id="8" name="สี่เหลี่ยมผืนผ้า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/>
      </xdr:nvSpPr>
      <xdr:spPr>
        <a:xfrm>
          <a:off x="2257425" y="5343525"/>
          <a:ext cx="4543425" cy="3714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th-TH" sz="2400" b="1" cap="none" spc="0" baseline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endParaRPr lang="th-TH" sz="2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133350</xdr:rowOff>
    </xdr:from>
    <xdr:to>
      <xdr:col>14</xdr:col>
      <xdr:colOff>460375</xdr:colOff>
      <xdr:row>23</xdr:row>
      <xdr:rowOff>158750</xdr:rowOff>
    </xdr:to>
    <xdr:pic>
      <xdr:nvPicPr>
        <xdr:cNvPr id="3" name="Picture 57">
          <a:extLst>
            <a:ext uri="{FF2B5EF4-FFF2-40B4-BE49-F238E27FC236}">
              <a16:creationId xmlns="" xmlns:a16="http://schemas.microsoft.com/office/drawing/2014/main" id="{C6EC50D5-C9D4-4637-BF73-212F37857AC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30225"/>
          <a:ext cx="11598275" cy="66611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Layout" topLeftCell="A7" workbookViewId="0">
      <selection activeCell="K25" sqref="K25"/>
    </sheetView>
  </sheetViews>
  <sheetFormatPr defaultColWidth="8.85546875" defaultRowHeight="15"/>
  <sheetData/>
  <phoneticPr fontId="57" type="noConversion"/>
  <pageMargins left="0.7" right="0.7" top="0.75" bottom="0.75" header="0.3" footer="0.3"/>
  <pageSetup paperSize="9" orientation="landscape" r:id="rId1"/>
  <drawing r:id="rId2"/>
  <extLst>
    <ext xmlns:mx="http://schemas.microsoft.com/office/mac/excel/2008/main" uri="{64002731-A6B0-56B0-2670-7721B7C09600}">
      <mx:PLV Mode="1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ABCE1"/>
  </sheetPr>
  <dimension ref="A1:S38"/>
  <sheetViews>
    <sheetView topLeftCell="A7" zoomScale="70" zoomScaleNormal="70" zoomScaleSheetLayoutView="80" zoomScalePageLayoutView="70" workbookViewId="0">
      <selection activeCell="N23" sqref="N23"/>
    </sheetView>
  </sheetViews>
  <sheetFormatPr defaultColWidth="8.5703125" defaultRowHeight="24"/>
  <cols>
    <col min="1" max="1" width="5.140625" style="15" customWidth="1"/>
    <col min="2" max="2" width="24.42578125" style="15" customWidth="1"/>
    <col min="3" max="3" width="32.42578125" style="15" customWidth="1"/>
    <col min="4" max="4" width="19.4257812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5" width="4.85546875" style="15" bestFit="1" customWidth="1"/>
    <col min="16" max="16" width="6.140625" style="15" bestFit="1" customWidth="1"/>
    <col min="17" max="17" width="8.5703125" style="15"/>
    <col min="18" max="18" width="28.14062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852" t="s">
        <v>1433</v>
      </c>
      <c r="B2" s="2853"/>
      <c r="C2" s="2853"/>
      <c r="D2" s="2853"/>
      <c r="E2" s="2853"/>
      <c r="F2" s="2853"/>
      <c r="G2" s="2853"/>
      <c r="H2" s="2853"/>
      <c r="I2" s="2853"/>
      <c r="J2" s="2853"/>
      <c r="K2" s="2853"/>
      <c r="L2" s="2853"/>
      <c r="M2" s="2853"/>
      <c r="N2" s="2853"/>
      <c r="O2" s="2853"/>
      <c r="P2" s="2853"/>
      <c r="Q2" s="2853"/>
      <c r="R2" s="2853"/>
      <c r="S2" s="2854"/>
    </row>
    <row r="3" spans="1:19" ht="24.75" thickBot="1">
      <c r="A3" s="2863" t="s">
        <v>1432</v>
      </c>
      <c r="B3" s="2864"/>
      <c r="C3" s="2864"/>
      <c r="D3" s="2864"/>
      <c r="E3" s="2864"/>
      <c r="F3" s="2864"/>
      <c r="G3" s="2864"/>
      <c r="H3" s="2864"/>
      <c r="I3" s="2864"/>
      <c r="J3" s="2864"/>
      <c r="K3" s="2864"/>
      <c r="L3" s="2864"/>
      <c r="M3" s="2864"/>
      <c r="N3" s="2864"/>
      <c r="O3" s="2864"/>
      <c r="P3" s="2864"/>
      <c r="Q3" s="2864"/>
      <c r="R3" s="2864"/>
      <c r="S3" s="2865"/>
    </row>
    <row r="4" spans="1:19" ht="37.5" customHeight="1" thickBot="1">
      <c r="A4" s="2855" t="s">
        <v>786</v>
      </c>
      <c r="B4" s="2856"/>
      <c r="C4" s="2857" t="s">
        <v>1147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>
      <c r="A5" s="2941" t="s">
        <v>63</v>
      </c>
      <c r="B5" s="2942"/>
      <c r="C5" s="2925" t="s">
        <v>1907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564</v>
      </c>
      <c r="R5" s="2869"/>
      <c r="S5" s="2870"/>
    </row>
    <row r="6" spans="1:19">
      <c r="A6" s="2943"/>
      <c r="B6" s="2944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1778</v>
      </c>
      <c r="R6" s="2922"/>
      <c r="S6" s="2923"/>
    </row>
    <row r="7" spans="1:19" ht="24.75" thickBot="1">
      <c r="A7" s="2871" t="s">
        <v>62</v>
      </c>
      <c r="B7" s="2872"/>
      <c r="C7" s="2875" t="s">
        <v>1148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496"/>
      <c r="R7" s="456"/>
      <c r="S7" s="629"/>
    </row>
    <row r="8" spans="1:19" ht="24.75" thickBot="1">
      <c r="A8" s="2903" t="s">
        <v>499</v>
      </c>
      <c r="B8" s="2904"/>
      <c r="C8" s="2905"/>
      <c r="D8" s="2426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2342" t="s">
        <v>613</v>
      </c>
      <c r="R8" s="1115"/>
      <c r="S8" s="1116"/>
    </row>
    <row r="9" spans="1:19" ht="24.75" thickBot="1">
      <c r="A9" s="2906"/>
      <c r="B9" s="2907"/>
      <c r="C9" s="2908"/>
      <c r="D9" s="2473" t="s">
        <v>486</v>
      </c>
      <c r="E9" s="788" t="s">
        <v>0</v>
      </c>
      <c r="F9" s="2307" t="s">
        <v>1</v>
      </c>
      <c r="G9" s="2308" t="s">
        <v>2</v>
      </c>
      <c r="H9" s="2309" t="s">
        <v>3</v>
      </c>
      <c r="I9" s="2309" t="s">
        <v>4</v>
      </c>
      <c r="J9" s="2309" t="s">
        <v>5</v>
      </c>
      <c r="K9" s="2309" t="s">
        <v>6</v>
      </c>
      <c r="L9" s="2309" t="s">
        <v>7</v>
      </c>
      <c r="M9" s="2309" t="s">
        <v>8</v>
      </c>
      <c r="N9" s="2309" t="s">
        <v>9</v>
      </c>
      <c r="O9" s="2309" t="s">
        <v>10</v>
      </c>
      <c r="P9" s="2310" t="s">
        <v>11</v>
      </c>
      <c r="Q9" s="1007" t="s">
        <v>1014</v>
      </c>
      <c r="R9" s="278"/>
      <c r="S9" s="279"/>
    </row>
    <row r="10" spans="1:19" ht="24.75" customHeight="1" thickBot="1">
      <c r="A10" s="2228">
        <v>1</v>
      </c>
      <c r="B10" s="2911" t="s">
        <v>1149</v>
      </c>
      <c r="C10" s="2912"/>
      <c r="D10" s="2702"/>
      <c r="E10" s="2297"/>
      <c r="F10" s="248"/>
      <c r="G10" s="248"/>
      <c r="H10" s="520"/>
      <c r="I10" s="248"/>
      <c r="J10" s="654"/>
      <c r="K10" s="248"/>
      <c r="L10" s="248"/>
      <c r="M10" s="248"/>
      <c r="N10" s="248"/>
      <c r="O10" s="248"/>
      <c r="P10" s="249"/>
      <c r="Q10" s="324" t="s">
        <v>525</v>
      </c>
      <c r="R10" s="598"/>
      <c r="S10" s="326" t="s">
        <v>502</v>
      </c>
    </row>
    <row r="11" spans="1:19" ht="24" customHeight="1">
      <c r="A11" s="2228"/>
      <c r="B11" s="2897" t="s">
        <v>1744</v>
      </c>
      <c r="C11" s="2898"/>
      <c r="D11" s="2448"/>
      <c r="E11" s="2512"/>
      <c r="F11" s="2512"/>
      <c r="G11" s="2512"/>
      <c r="H11" s="2512"/>
      <c r="I11" s="2512"/>
      <c r="J11" s="2503"/>
      <c r="K11" s="2512"/>
      <c r="L11" s="2512"/>
      <c r="M11" s="2512"/>
      <c r="N11" s="2512"/>
      <c r="O11" s="2512"/>
      <c r="P11" s="253"/>
      <c r="Q11" s="2913" t="s">
        <v>1258</v>
      </c>
      <c r="R11" s="2914"/>
      <c r="S11" s="673" t="s">
        <v>78</v>
      </c>
    </row>
    <row r="12" spans="1:19" ht="21" customHeight="1" thickBot="1">
      <c r="A12" s="496"/>
      <c r="B12" s="456" t="s">
        <v>1745</v>
      </c>
      <c r="C12" s="497"/>
      <c r="D12" s="2448">
        <v>10</v>
      </c>
      <c r="E12" s="289">
        <v>10</v>
      </c>
      <c r="F12" s="2503"/>
      <c r="G12" s="2512"/>
      <c r="H12" s="2512"/>
      <c r="I12" s="2512"/>
      <c r="J12" s="2503"/>
      <c r="K12" s="2512"/>
      <c r="L12" s="2512"/>
      <c r="M12" s="2512"/>
      <c r="N12" s="2512"/>
      <c r="O12" s="2512"/>
      <c r="P12" s="253"/>
      <c r="Q12" s="2424"/>
      <c r="R12" s="2504"/>
      <c r="S12" s="674"/>
    </row>
    <row r="13" spans="1:19" ht="24.75" customHeight="1" thickBot="1">
      <c r="A13" s="276"/>
      <c r="B13" s="123" t="s">
        <v>1746</v>
      </c>
      <c r="C13" s="497"/>
      <c r="D13" s="2448"/>
      <c r="E13" s="2512"/>
      <c r="F13" s="2512"/>
      <c r="G13" s="2512"/>
      <c r="H13" s="2502"/>
      <c r="I13" s="2512"/>
      <c r="J13" s="2503"/>
      <c r="K13" s="2512"/>
      <c r="L13" s="2512"/>
      <c r="M13" s="2512"/>
      <c r="N13" s="2512"/>
      <c r="O13" s="2512"/>
      <c r="P13" s="253"/>
      <c r="Q13" s="324" t="s">
        <v>510</v>
      </c>
      <c r="R13" s="325"/>
      <c r="S13" s="517"/>
    </row>
    <row r="14" spans="1:19" ht="24" customHeight="1">
      <c r="A14" s="626"/>
      <c r="B14" s="456" t="s">
        <v>1747</v>
      </c>
      <c r="C14" s="497"/>
      <c r="D14" s="812">
        <v>10</v>
      </c>
      <c r="E14" s="289">
        <v>10</v>
      </c>
      <c r="F14" s="2512"/>
      <c r="G14" s="2512"/>
      <c r="H14" s="2502"/>
      <c r="I14" s="2512"/>
      <c r="J14" s="2503"/>
      <c r="K14" s="2512"/>
      <c r="L14" s="2512"/>
      <c r="M14" s="2512"/>
      <c r="N14" s="2512"/>
      <c r="O14" s="2512"/>
      <c r="P14" s="253"/>
      <c r="Q14" s="121" t="s">
        <v>25</v>
      </c>
      <c r="R14" s="2471"/>
      <c r="S14" s="188"/>
    </row>
    <row r="15" spans="1:19" ht="24.75" thickBot="1">
      <c r="A15" s="626"/>
      <c r="B15" s="456" t="s">
        <v>1748</v>
      </c>
      <c r="C15" s="497"/>
      <c r="D15" s="2448">
        <v>10</v>
      </c>
      <c r="E15" s="289">
        <v>10</v>
      </c>
      <c r="F15" s="2512"/>
      <c r="G15" s="2512"/>
      <c r="H15" s="2502"/>
      <c r="I15" s="2512"/>
      <c r="J15" s="2503"/>
      <c r="K15" s="2512"/>
      <c r="L15" s="2512"/>
      <c r="M15" s="2512"/>
      <c r="N15" s="2512"/>
      <c r="O15" s="2512"/>
      <c r="P15" s="253"/>
      <c r="Q15" s="73"/>
      <c r="R15" s="74"/>
      <c r="S15" s="75"/>
    </row>
    <row r="16" spans="1:19" ht="24.75" thickBot="1">
      <c r="A16" s="496"/>
      <c r="B16" s="456" t="s">
        <v>1751</v>
      </c>
      <c r="C16" s="392"/>
      <c r="D16" s="2448">
        <v>30</v>
      </c>
      <c r="E16" s="2512"/>
      <c r="F16" s="2512"/>
      <c r="G16" s="289">
        <v>10</v>
      </c>
      <c r="H16" s="289">
        <v>10</v>
      </c>
      <c r="I16" s="289">
        <v>10</v>
      </c>
      <c r="J16" s="2503"/>
      <c r="K16" s="2512"/>
      <c r="L16" s="2512"/>
      <c r="M16" s="2512"/>
      <c r="N16" s="2512"/>
      <c r="O16" s="2512"/>
      <c r="P16" s="253"/>
      <c r="Q16" s="324" t="s">
        <v>511</v>
      </c>
      <c r="R16" s="325"/>
      <c r="S16" s="517"/>
    </row>
    <row r="17" spans="1:19">
      <c r="A17" s="496"/>
      <c r="B17" s="456" t="s">
        <v>1749</v>
      </c>
      <c r="C17" s="497"/>
      <c r="D17" s="2448">
        <v>30</v>
      </c>
      <c r="E17" s="2512"/>
      <c r="F17" s="2512"/>
      <c r="G17" s="2512"/>
      <c r="H17" s="2502"/>
      <c r="I17" s="2512"/>
      <c r="J17" s="289">
        <v>4.3</v>
      </c>
      <c r="K17" s="289">
        <v>4.3</v>
      </c>
      <c r="L17" s="289">
        <v>4.3</v>
      </c>
      <c r="M17" s="289">
        <v>4.3</v>
      </c>
      <c r="N17" s="289">
        <v>4.3</v>
      </c>
      <c r="O17" s="289">
        <v>4.3</v>
      </c>
      <c r="P17" s="289">
        <v>4.3</v>
      </c>
      <c r="Q17" s="121"/>
      <c r="R17" s="208"/>
      <c r="S17" s="188"/>
    </row>
    <row r="18" spans="1:19" ht="24.75" thickBot="1">
      <c r="A18" s="496"/>
      <c r="B18" s="456" t="s">
        <v>1750</v>
      </c>
      <c r="C18" s="497"/>
      <c r="D18" s="2448">
        <v>10</v>
      </c>
      <c r="E18" s="2512"/>
      <c r="F18" s="2512"/>
      <c r="G18" s="2512"/>
      <c r="H18" s="2502"/>
      <c r="I18" s="2512"/>
      <c r="J18" s="2503"/>
      <c r="K18" s="2512"/>
      <c r="L18" s="2512"/>
      <c r="M18" s="2512"/>
      <c r="N18" s="2512"/>
      <c r="O18" s="2512"/>
      <c r="P18" s="1292">
        <v>10</v>
      </c>
      <c r="Q18" s="73"/>
      <c r="R18" s="74"/>
      <c r="S18" s="75"/>
    </row>
    <row r="19" spans="1:19" ht="24.75" thickBot="1">
      <c r="A19" s="633"/>
      <c r="B19" s="2879"/>
      <c r="C19" s="2880"/>
      <c r="D19" s="246"/>
      <c r="E19" s="2512"/>
      <c r="F19" s="2512"/>
      <c r="G19" s="2512"/>
      <c r="H19" s="2502"/>
      <c r="I19" s="2512"/>
      <c r="J19" s="2503"/>
      <c r="K19" s="2512"/>
      <c r="L19" s="2512"/>
      <c r="M19" s="2512"/>
      <c r="N19" s="2512"/>
      <c r="O19" s="2512"/>
      <c r="P19" s="253"/>
      <c r="Q19" s="2456" t="s">
        <v>504</v>
      </c>
      <c r="R19" s="2457"/>
      <c r="S19" s="2458"/>
    </row>
    <row r="20" spans="1:19">
      <c r="A20" s="2447"/>
      <c r="B20" s="2433"/>
      <c r="C20" s="2434"/>
      <c r="D20" s="2448"/>
      <c r="E20" s="1609"/>
      <c r="F20" s="2512"/>
      <c r="G20" s="2512"/>
      <c r="H20" s="2502"/>
      <c r="I20" s="2512"/>
      <c r="J20" s="2503"/>
      <c r="K20" s="2512"/>
      <c r="L20" s="2512"/>
      <c r="M20" s="2512"/>
      <c r="N20" s="2512"/>
      <c r="O20" s="2512"/>
      <c r="P20" s="253"/>
      <c r="Q20" s="2915" t="s">
        <v>12</v>
      </c>
      <c r="R20" s="2916"/>
      <c r="S20" s="213" t="s">
        <v>13</v>
      </c>
    </row>
    <row r="21" spans="1:19">
      <c r="A21" s="2447"/>
      <c r="B21" s="2879"/>
      <c r="C21" s="2880"/>
      <c r="D21" s="2448"/>
      <c r="E21" s="2512"/>
      <c r="F21" s="2512"/>
      <c r="G21" s="657"/>
      <c r="H21" s="2512"/>
      <c r="I21" s="2512"/>
      <c r="J21" s="2512"/>
      <c r="K21" s="2512"/>
      <c r="L21" s="2512"/>
      <c r="M21" s="2512"/>
      <c r="N21" s="2512"/>
      <c r="O21" s="2512"/>
      <c r="P21" s="253"/>
      <c r="Q21" s="2919"/>
      <c r="R21" s="2920"/>
      <c r="S21" s="2713">
        <v>38406500</v>
      </c>
    </row>
    <row r="22" spans="1:19">
      <c r="A22" s="2447"/>
      <c r="B22" s="2879"/>
      <c r="C22" s="2880"/>
      <c r="D22" s="2448"/>
      <c r="E22" s="2512"/>
      <c r="F22" s="2512"/>
      <c r="G22" s="657"/>
      <c r="H22" s="2512"/>
      <c r="I22" s="2512"/>
      <c r="J22" s="2512"/>
      <c r="K22" s="2512"/>
      <c r="L22" s="2512"/>
      <c r="M22" s="2512"/>
      <c r="N22" s="2512"/>
      <c r="O22" s="2512"/>
      <c r="P22" s="253"/>
      <c r="Q22" s="1513"/>
      <c r="R22" s="1514"/>
      <c r="S22" s="213"/>
    </row>
    <row r="23" spans="1:19">
      <c r="A23" s="2447"/>
      <c r="B23" s="2879"/>
      <c r="C23" s="2880"/>
      <c r="D23" s="2448"/>
      <c r="E23" s="2512"/>
      <c r="F23" s="2512"/>
      <c r="G23" s="2512"/>
      <c r="H23" s="2512"/>
      <c r="I23" s="2512"/>
      <c r="J23" s="2512"/>
      <c r="K23" s="2512"/>
      <c r="L23" s="2512"/>
      <c r="M23" s="2512"/>
      <c r="N23" s="2512"/>
      <c r="O23" s="2512"/>
      <c r="P23" s="253"/>
      <c r="Q23" s="2470" t="s">
        <v>371</v>
      </c>
      <c r="R23" s="2470"/>
      <c r="S23" s="675">
        <f>+Q21+S21</f>
        <v>38406500</v>
      </c>
    </row>
    <row r="24" spans="1:19">
      <c r="A24" s="2517"/>
      <c r="B24" s="2879"/>
      <c r="C24" s="2880"/>
      <c r="D24" s="2448"/>
      <c r="E24" s="2512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9"/>
      <c r="Q24" s="2945"/>
      <c r="R24" s="2946"/>
      <c r="S24" s="2947"/>
    </row>
    <row r="25" spans="1:19" ht="24.75" thickBot="1">
      <c r="A25" s="656"/>
      <c r="B25" s="2879"/>
      <c r="C25" s="2880"/>
      <c r="D25" s="2448"/>
      <c r="E25" s="2512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659"/>
      <c r="Q25" s="2948"/>
      <c r="R25" s="2949"/>
      <c r="S25" s="2950"/>
    </row>
    <row r="26" spans="1:19" ht="24.75" thickBot="1">
      <c r="A26" s="2447"/>
      <c r="B26" s="2879"/>
      <c r="C26" s="2880"/>
      <c r="D26" s="2448"/>
      <c r="E26" s="2512"/>
      <c r="F26" s="2512"/>
      <c r="G26" s="2512"/>
      <c r="H26" s="2512"/>
      <c r="I26" s="2512"/>
      <c r="J26" s="2512"/>
      <c r="K26" s="2512"/>
      <c r="L26" s="2512"/>
      <c r="M26" s="2512"/>
      <c r="N26" s="2512"/>
      <c r="O26" s="2512"/>
      <c r="P26" s="253"/>
      <c r="Q26" s="2456" t="s">
        <v>563</v>
      </c>
      <c r="R26" s="2457"/>
      <c r="S26" s="2458"/>
    </row>
    <row r="27" spans="1:19">
      <c r="A27" s="656"/>
      <c r="B27" s="2881"/>
      <c r="C27" s="2882"/>
      <c r="D27" s="2521"/>
      <c r="E27" s="305"/>
      <c r="F27" s="695"/>
      <c r="G27" s="695"/>
      <c r="H27" s="695"/>
      <c r="I27" s="695"/>
      <c r="J27" s="695"/>
      <c r="K27" s="695"/>
      <c r="L27" s="695"/>
      <c r="M27" s="695"/>
      <c r="N27" s="695"/>
      <c r="O27" s="695"/>
      <c r="P27" s="695"/>
      <c r="Q27" s="566" t="s">
        <v>1442</v>
      </c>
      <c r="R27" s="1991"/>
      <c r="S27" s="855"/>
    </row>
    <row r="28" spans="1:19">
      <c r="A28" s="2894" t="s">
        <v>61</v>
      </c>
      <c r="B28" s="2895"/>
      <c r="C28" s="2896"/>
      <c r="D28" s="2341">
        <f>SUM(D10:D27)</f>
        <v>100</v>
      </c>
      <c r="E28" s="93"/>
      <c r="F28" s="94"/>
      <c r="G28" s="93"/>
      <c r="H28" s="94"/>
      <c r="I28" s="93"/>
      <c r="J28" s="94"/>
      <c r="K28" s="95"/>
      <c r="L28" s="95"/>
      <c r="M28" s="95"/>
      <c r="N28" s="95"/>
      <c r="O28" s="95"/>
      <c r="P28" s="96"/>
      <c r="Q28" s="2932" t="s">
        <v>1443</v>
      </c>
      <c r="R28" s="2933"/>
      <c r="S28" s="2934"/>
    </row>
    <row r="29" spans="1:19">
      <c r="A29" s="2885" t="s">
        <v>484</v>
      </c>
      <c r="B29" s="2886"/>
      <c r="C29" s="2887"/>
      <c r="D29" s="670" t="s">
        <v>68</v>
      </c>
      <c r="E29" s="97">
        <f>SUM(E10:E27)</f>
        <v>30</v>
      </c>
      <c r="F29" s="97">
        <f>SUM(F10:F28)</f>
        <v>0</v>
      </c>
      <c r="G29" s="97">
        <f>SUM(G10:G28)</f>
        <v>10</v>
      </c>
      <c r="H29" s="97">
        <f>SUM(H10:H27)</f>
        <v>10</v>
      </c>
      <c r="I29" s="97">
        <f>SUM(I10:I28)</f>
        <v>10</v>
      </c>
      <c r="J29" s="97">
        <f>SUM(J10:J28)</f>
        <v>4.3</v>
      </c>
      <c r="K29" s="97">
        <f>SUM(K10:K27)</f>
        <v>4.3</v>
      </c>
      <c r="L29" s="97">
        <f>SUM(L10:L28)</f>
        <v>4.3</v>
      </c>
      <c r="M29" s="97">
        <f>SUM(M10:M28)</f>
        <v>4.3</v>
      </c>
      <c r="N29" s="97">
        <f>SUM(N10:N27)</f>
        <v>4.3</v>
      </c>
      <c r="O29" s="97">
        <f>SUM(O10:O28)</f>
        <v>4.3</v>
      </c>
      <c r="P29" s="97">
        <f>SUM(P10:P28)</f>
        <v>14.3</v>
      </c>
      <c r="Q29" s="2935"/>
      <c r="R29" s="2936"/>
      <c r="S29" s="2937"/>
    </row>
    <row r="30" spans="1:19">
      <c r="A30" s="2888"/>
      <c r="B30" s="2889"/>
      <c r="C30" s="2890"/>
      <c r="D30" s="670" t="s">
        <v>69</v>
      </c>
      <c r="E30" s="99">
        <f>E29</f>
        <v>30</v>
      </c>
      <c r="F30" s="97">
        <f>SUM(E29:F29)</f>
        <v>30</v>
      </c>
      <c r="G30" s="97">
        <f>SUM(E29:G29)</f>
        <v>40</v>
      </c>
      <c r="H30" s="97">
        <f>SUM(E29:H29)</f>
        <v>50</v>
      </c>
      <c r="I30" s="97">
        <f>SUM(E29:I29)</f>
        <v>60</v>
      </c>
      <c r="J30" s="97">
        <f>SUM(E29:J29)</f>
        <v>64.3</v>
      </c>
      <c r="K30" s="97">
        <f>SUM(E29:K29)</f>
        <v>68.599999999999994</v>
      </c>
      <c r="L30" s="97">
        <f>SUM(E29:L29)</f>
        <v>72.899999999999991</v>
      </c>
      <c r="M30" s="97">
        <f>SUM(E29:M29)</f>
        <v>77.199999999999989</v>
      </c>
      <c r="N30" s="97">
        <f>SUM(E29:N29)</f>
        <v>81.499999999999986</v>
      </c>
      <c r="O30" s="97">
        <f>SUM(E29:O29)</f>
        <v>85.799999999999983</v>
      </c>
      <c r="P30" s="1102">
        <f>SUM(E29:P29)</f>
        <v>100.09999999999998</v>
      </c>
      <c r="Q30" s="2938"/>
      <c r="R30" s="2939"/>
      <c r="S30" s="2940"/>
    </row>
    <row r="31" spans="1:19">
      <c r="A31" s="2831" t="s">
        <v>487</v>
      </c>
      <c r="B31" s="2832"/>
      <c r="C31" s="2833"/>
      <c r="D31" s="668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3"/>
      <c r="Q31" s="2837" t="s">
        <v>617</v>
      </c>
      <c r="R31" s="2838"/>
      <c r="S31" s="2839">
        <f>P32</f>
        <v>0</v>
      </c>
    </row>
    <row r="32" spans="1:19" ht="24.75" thickBot="1">
      <c r="A32" s="2834"/>
      <c r="B32" s="2835"/>
      <c r="C32" s="2836"/>
      <c r="D32" s="669" t="s">
        <v>72</v>
      </c>
      <c r="E32" s="104">
        <f>E31</f>
        <v>0</v>
      </c>
      <c r="F32" s="105">
        <f>SUM(E31:F31)</f>
        <v>0</v>
      </c>
      <c r="G32" s="105">
        <f>SUM(E31:G31)</f>
        <v>0</v>
      </c>
      <c r="H32" s="105">
        <f>SUM(E31:H31)</f>
        <v>0</v>
      </c>
      <c r="I32" s="105">
        <f>SUM(E31:I31)</f>
        <v>0</v>
      </c>
      <c r="J32" s="105">
        <f>SUM(E31:J31)</f>
        <v>0</v>
      </c>
      <c r="K32" s="105">
        <f>SUM(E31:K31)</f>
        <v>0</v>
      </c>
      <c r="L32" s="105">
        <f>SUM(E31:L31)</f>
        <v>0</v>
      </c>
      <c r="M32" s="105">
        <f>SUM(E31:M31)</f>
        <v>0</v>
      </c>
      <c r="N32" s="105">
        <f>SUM(E31:N31)</f>
        <v>0</v>
      </c>
      <c r="O32" s="105">
        <f>SUM(E31:O31)</f>
        <v>0</v>
      </c>
      <c r="P32" s="106">
        <f>SUM(E31:P31)</f>
        <v>0</v>
      </c>
      <c r="Q32" s="2848" t="s">
        <v>470</v>
      </c>
      <c r="R32" s="2849"/>
      <c r="S32" s="2840"/>
    </row>
    <row r="33" spans="1:19" hidden="1">
      <c r="A33" s="2841" t="s">
        <v>386</v>
      </c>
      <c r="B33" s="2842"/>
      <c r="C33" s="2842"/>
      <c r="D33" s="2842"/>
      <c r="E33" s="2842"/>
      <c r="F33" s="2842"/>
      <c r="G33" s="2842"/>
      <c r="H33" s="2842"/>
      <c r="I33" s="2842"/>
      <c r="J33" s="2842"/>
      <c r="K33" s="2842"/>
      <c r="L33" s="2842"/>
      <c r="M33" s="2842"/>
      <c r="N33" s="2842"/>
      <c r="O33" s="2842"/>
      <c r="P33" s="2842"/>
      <c r="Q33" s="2842"/>
      <c r="R33" s="2842"/>
      <c r="S33" s="2843"/>
    </row>
    <row r="34" spans="1:19" ht="24.75" hidden="1" thickBot="1">
      <c r="A34" s="2844" t="s">
        <v>387</v>
      </c>
      <c r="B34" s="2845"/>
      <c r="C34" s="2845"/>
      <c r="D34" s="2845"/>
      <c r="E34" s="2845"/>
      <c r="F34" s="2845"/>
      <c r="G34" s="2845"/>
      <c r="H34" s="2845"/>
      <c r="I34" s="2845"/>
      <c r="J34" s="2845"/>
      <c r="K34" s="2845"/>
      <c r="L34" s="2845"/>
      <c r="M34" s="2845"/>
      <c r="N34" s="2845"/>
      <c r="O34" s="2845"/>
      <c r="P34" s="2845"/>
      <c r="Q34" s="2845"/>
      <c r="R34" s="2845"/>
      <c r="S34" s="2846"/>
    </row>
    <row r="35" spans="1:19" hidden="1">
      <c r="Q35" s="2847" t="s">
        <v>719</v>
      </c>
      <c r="R35" s="2847"/>
      <c r="S35" s="2847"/>
    </row>
    <row r="36" spans="1:19" hidden="1">
      <c r="Q36" s="458"/>
      <c r="R36" s="865"/>
      <c r="S36" s="275"/>
    </row>
    <row r="37" spans="1:19" hidden="1">
      <c r="Q37" s="2829" t="s">
        <v>720</v>
      </c>
      <c r="R37" s="2829"/>
      <c r="S37" s="2829"/>
    </row>
    <row r="38" spans="1:19" hidden="1">
      <c r="Q38" s="2830" t="s">
        <v>731</v>
      </c>
      <c r="R38" s="2830"/>
      <c r="S38" s="2830"/>
    </row>
  </sheetData>
  <mergeCells count="41">
    <mergeCell ref="B24:C24"/>
    <mergeCell ref="Q24:S25"/>
    <mergeCell ref="B25:C25"/>
    <mergeCell ref="B27:C27"/>
    <mergeCell ref="B26:C26"/>
    <mergeCell ref="A1:S1"/>
    <mergeCell ref="B22:C22"/>
    <mergeCell ref="B23:C23"/>
    <mergeCell ref="A2:S2"/>
    <mergeCell ref="Q37:S37"/>
    <mergeCell ref="A28:C28"/>
    <mergeCell ref="Q28:S28"/>
    <mergeCell ref="A29:C30"/>
    <mergeCell ref="Q29:S29"/>
    <mergeCell ref="Q30:S30"/>
    <mergeCell ref="A5:B6"/>
    <mergeCell ref="B21:C21"/>
    <mergeCell ref="Q20:R20"/>
    <mergeCell ref="B11:C11"/>
    <mergeCell ref="Q11:R11"/>
    <mergeCell ref="B19:C19"/>
    <mergeCell ref="Q38:S38"/>
    <mergeCell ref="A31:C32"/>
    <mergeCell ref="Q31:R31"/>
    <mergeCell ref="S31:S32"/>
    <mergeCell ref="A33:S33"/>
    <mergeCell ref="A34:S34"/>
    <mergeCell ref="Q35:S35"/>
    <mergeCell ref="Q32:R32"/>
    <mergeCell ref="Q21:R21"/>
    <mergeCell ref="B10:C10"/>
    <mergeCell ref="A3:S3"/>
    <mergeCell ref="A4:B4"/>
    <mergeCell ref="C4:S4"/>
    <mergeCell ref="Q5:S5"/>
    <mergeCell ref="A7:B7"/>
    <mergeCell ref="Q6:S6"/>
    <mergeCell ref="A8:C9"/>
    <mergeCell ref="E8:P8"/>
    <mergeCell ref="C5:P6"/>
    <mergeCell ref="C7:P7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60" orientation="landscape" r:id="rId1"/>
  <headerFooter scaleWithDoc="0" alignWithMargins="0">
    <oddHeader>&amp;R&amp;"Angsana New,ธรรมดา"&amp;18 10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70C0"/>
  </sheetPr>
  <dimension ref="A1:S49"/>
  <sheetViews>
    <sheetView view="pageLayout" zoomScale="70" zoomScaleNormal="80" zoomScalePageLayoutView="70" workbookViewId="0">
      <selection activeCell="A5" sqref="A5:P6"/>
    </sheetView>
  </sheetViews>
  <sheetFormatPr defaultColWidth="8.5703125" defaultRowHeight="24"/>
  <cols>
    <col min="1" max="1" width="25.5703125" style="15" customWidth="1"/>
    <col min="2" max="2" width="11.140625" style="15" customWidth="1"/>
    <col min="3" max="3" width="21.42578125" style="15" customWidth="1"/>
    <col min="4" max="4" width="17.140625" style="15" customWidth="1"/>
    <col min="5" max="5" width="4.42578125" style="15" bestFit="1" customWidth="1"/>
    <col min="6" max="6" width="4.5703125" style="15" bestFit="1" customWidth="1"/>
    <col min="7" max="8" width="4.42578125" style="15" bestFit="1" customWidth="1"/>
    <col min="9" max="9" width="4.5703125" style="15" bestFit="1" customWidth="1"/>
    <col min="10" max="10" width="4.42578125" style="15" bestFit="1" customWidth="1"/>
    <col min="11" max="11" width="5" style="15" bestFit="1" customWidth="1"/>
    <col min="12" max="12" width="4.5703125" style="15" bestFit="1" customWidth="1"/>
    <col min="13" max="16" width="4.42578125" style="15" bestFit="1" customWidth="1"/>
    <col min="17" max="17" width="21.42578125" style="15" bestFit="1" customWidth="1"/>
    <col min="18" max="18" width="15.140625" style="15" customWidth="1"/>
    <col min="19" max="19" width="20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426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4143" t="s">
        <v>156</v>
      </c>
      <c r="B3" s="3031" t="s">
        <v>652</v>
      </c>
      <c r="C3" s="3031"/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 ht="24.75" thickBot="1">
      <c r="A4" s="4144"/>
      <c r="B4" s="3033" t="s">
        <v>653</v>
      </c>
      <c r="C4" s="3033"/>
      <c r="D4" s="3033"/>
      <c r="E4" s="3033"/>
      <c r="F4" s="3033"/>
      <c r="G4" s="3033"/>
      <c r="H4" s="3033"/>
      <c r="I4" s="3033"/>
      <c r="J4" s="3033"/>
      <c r="K4" s="3033"/>
      <c r="L4" s="3033"/>
      <c r="M4" s="3033"/>
      <c r="N4" s="3033"/>
      <c r="O4" s="3033"/>
      <c r="P4" s="3033"/>
      <c r="Q4" s="3033"/>
      <c r="R4" s="3033"/>
      <c r="S4" s="3034"/>
    </row>
    <row r="5" spans="1:19">
      <c r="A5" s="1037" t="s">
        <v>63</v>
      </c>
      <c r="B5" s="3020" t="s">
        <v>999</v>
      </c>
      <c r="C5" s="3020"/>
      <c r="D5" s="3020"/>
      <c r="E5" s="3020"/>
      <c r="F5" s="3020"/>
      <c r="G5" s="3020"/>
      <c r="H5" s="3020"/>
      <c r="I5" s="3020"/>
      <c r="J5" s="3020"/>
      <c r="K5" s="3020"/>
      <c r="L5" s="3020"/>
      <c r="M5" s="3020"/>
      <c r="N5" s="3020"/>
      <c r="O5" s="3020"/>
      <c r="P5" s="3021"/>
      <c r="Q5" s="3019" t="s">
        <v>564</v>
      </c>
      <c r="R5" s="3020"/>
      <c r="S5" s="3021"/>
    </row>
    <row r="6" spans="1:19">
      <c r="A6" s="4151" t="s">
        <v>62</v>
      </c>
      <c r="B6" s="3022" t="s">
        <v>74</v>
      </c>
      <c r="C6" s="3023"/>
      <c r="D6" s="3023"/>
      <c r="E6" s="3023"/>
      <c r="F6" s="3023"/>
      <c r="G6" s="3023"/>
      <c r="H6" s="3023"/>
      <c r="I6" s="3023"/>
      <c r="J6" s="3023"/>
      <c r="K6" s="3023"/>
      <c r="L6" s="3023"/>
      <c r="M6" s="3023"/>
      <c r="N6" s="3023"/>
      <c r="O6" s="3023"/>
      <c r="P6" s="3024"/>
      <c r="Q6" s="3025" t="s">
        <v>76</v>
      </c>
      <c r="R6" s="3026"/>
      <c r="S6" s="3027"/>
    </row>
    <row r="7" spans="1:19">
      <c r="A7" s="4152"/>
      <c r="B7" s="4154" t="s">
        <v>75</v>
      </c>
      <c r="C7" s="4154"/>
      <c r="D7" s="4154"/>
      <c r="E7" s="4154"/>
      <c r="F7" s="4154"/>
      <c r="G7" s="4154"/>
      <c r="H7" s="4154"/>
      <c r="I7" s="4154"/>
      <c r="J7" s="4154"/>
      <c r="K7" s="4154"/>
      <c r="L7" s="4154"/>
      <c r="M7" s="4154"/>
      <c r="N7" s="4154"/>
      <c r="O7" s="4154"/>
      <c r="P7" s="4155"/>
      <c r="Q7" s="1072" t="s">
        <v>613</v>
      </c>
      <c r="R7" s="469"/>
      <c r="S7" s="390"/>
    </row>
    <row r="8" spans="1:19" ht="24.75" thickBot="1">
      <c r="A8" s="4153"/>
      <c r="B8" s="4156" t="s">
        <v>640</v>
      </c>
      <c r="C8" s="3546"/>
      <c r="D8" s="3546"/>
      <c r="E8" s="3546"/>
      <c r="F8" s="3546"/>
      <c r="G8" s="3546"/>
      <c r="H8" s="3546"/>
      <c r="I8" s="3546"/>
      <c r="J8" s="3546"/>
      <c r="K8" s="3546"/>
      <c r="L8" s="3546"/>
      <c r="M8" s="3546"/>
      <c r="N8" s="3546"/>
      <c r="O8" s="3546"/>
      <c r="P8" s="4157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5"/>
      <c r="D9" s="202" t="s">
        <v>593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19">
      <c r="A10" s="3009"/>
      <c r="B10" s="3010"/>
      <c r="C10" s="3011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3581" t="s">
        <v>109</v>
      </c>
      <c r="R10" s="3582"/>
      <c r="S10" s="512" t="s">
        <v>110</v>
      </c>
    </row>
    <row r="11" spans="1:19" ht="24.75" thickBot="1">
      <c r="A11" s="931" t="s">
        <v>111</v>
      </c>
      <c r="B11" s="123"/>
      <c r="C11" s="392"/>
      <c r="D11" s="198"/>
      <c r="E11" s="215"/>
      <c r="F11" s="216"/>
      <c r="G11" s="215"/>
      <c r="H11" s="216"/>
      <c r="I11" s="215"/>
      <c r="J11" s="217"/>
      <c r="K11" s="215"/>
      <c r="L11" s="215"/>
      <c r="M11" s="215"/>
      <c r="N11" s="215"/>
      <c r="O11" s="215"/>
      <c r="P11" s="218"/>
      <c r="Q11" s="3103" t="s">
        <v>112</v>
      </c>
      <c r="R11" s="3105"/>
      <c r="S11" s="365"/>
    </row>
    <row r="12" spans="1:19" ht="24.75" thickBot="1">
      <c r="A12" s="3328" t="s">
        <v>113</v>
      </c>
      <c r="B12" s="2973"/>
      <c r="C12" s="2974"/>
      <c r="D12" s="199">
        <v>12</v>
      </c>
      <c r="E12" s="328">
        <v>1</v>
      </c>
      <c r="F12" s="338">
        <v>1</v>
      </c>
      <c r="G12" s="328">
        <v>1</v>
      </c>
      <c r="H12" s="338">
        <v>1</v>
      </c>
      <c r="I12" s="328">
        <v>1</v>
      </c>
      <c r="J12" s="736">
        <v>1</v>
      </c>
      <c r="K12" s="328">
        <v>1</v>
      </c>
      <c r="L12" s="328">
        <v>1</v>
      </c>
      <c r="M12" s="328">
        <v>1</v>
      </c>
      <c r="N12" s="328">
        <v>1</v>
      </c>
      <c r="O12" s="328">
        <v>1</v>
      </c>
      <c r="P12" s="737">
        <v>1</v>
      </c>
      <c r="Q12" s="324" t="s">
        <v>626</v>
      </c>
      <c r="R12" s="325"/>
      <c r="S12" s="517"/>
    </row>
    <row r="13" spans="1:19">
      <c r="A13" s="4145" t="s">
        <v>114</v>
      </c>
      <c r="B13" s="4146"/>
      <c r="C13" s="4147"/>
      <c r="D13" s="200">
        <v>12</v>
      </c>
      <c r="E13" s="283">
        <v>1</v>
      </c>
      <c r="F13" s="287">
        <v>1</v>
      </c>
      <c r="G13" s="283">
        <v>1</v>
      </c>
      <c r="H13" s="287">
        <v>1</v>
      </c>
      <c r="I13" s="283">
        <v>1</v>
      </c>
      <c r="J13" s="285">
        <v>1</v>
      </c>
      <c r="K13" s="283">
        <v>1</v>
      </c>
      <c r="L13" s="283">
        <v>1</v>
      </c>
      <c r="M13" s="283">
        <v>1</v>
      </c>
      <c r="N13" s="283">
        <v>1</v>
      </c>
      <c r="O13" s="283">
        <v>1</v>
      </c>
      <c r="P13" s="286">
        <v>1</v>
      </c>
      <c r="Q13" s="121" t="s">
        <v>18</v>
      </c>
      <c r="R13" s="518"/>
      <c r="S13" s="188"/>
    </row>
    <row r="14" spans="1:19" ht="24.75" thickBot="1">
      <c r="A14" s="3628" t="s">
        <v>115</v>
      </c>
      <c r="B14" s="2897"/>
      <c r="C14" s="2898"/>
      <c r="D14" s="200">
        <v>12</v>
      </c>
      <c r="E14" s="283">
        <v>1</v>
      </c>
      <c r="F14" s="287">
        <v>1</v>
      </c>
      <c r="G14" s="283">
        <v>1</v>
      </c>
      <c r="H14" s="287">
        <v>1</v>
      </c>
      <c r="I14" s="283">
        <v>1</v>
      </c>
      <c r="J14" s="285">
        <v>1</v>
      </c>
      <c r="K14" s="283">
        <v>1</v>
      </c>
      <c r="L14" s="283">
        <v>1</v>
      </c>
      <c r="M14" s="283">
        <v>1</v>
      </c>
      <c r="N14" s="283">
        <v>1</v>
      </c>
      <c r="O14" s="283">
        <v>1</v>
      </c>
      <c r="P14" s="286">
        <v>1</v>
      </c>
      <c r="Q14" s="73"/>
      <c r="R14" s="74"/>
      <c r="S14" s="75"/>
    </row>
    <row r="15" spans="1:19" ht="24.75" thickBot="1">
      <c r="A15" s="3052" t="s">
        <v>116</v>
      </c>
      <c r="B15" s="3053"/>
      <c r="C15" s="3054"/>
      <c r="D15" s="200">
        <v>12</v>
      </c>
      <c r="E15" s="283">
        <v>1</v>
      </c>
      <c r="F15" s="287">
        <v>1</v>
      </c>
      <c r="G15" s="283">
        <v>1</v>
      </c>
      <c r="H15" s="287">
        <v>1</v>
      </c>
      <c r="I15" s="283">
        <v>1</v>
      </c>
      <c r="J15" s="285">
        <v>1</v>
      </c>
      <c r="K15" s="283">
        <v>1</v>
      </c>
      <c r="L15" s="283">
        <v>1</v>
      </c>
      <c r="M15" s="283">
        <v>1</v>
      </c>
      <c r="N15" s="283">
        <v>1</v>
      </c>
      <c r="O15" s="283">
        <v>1</v>
      </c>
      <c r="P15" s="286">
        <v>1</v>
      </c>
      <c r="Q15" s="324" t="s">
        <v>511</v>
      </c>
      <c r="R15" s="325"/>
      <c r="S15" s="517"/>
    </row>
    <row r="16" spans="1:19">
      <c r="A16" s="4148" t="s">
        <v>117</v>
      </c>
      <c r="B16" s="4149"/>
      <c r="C16" s="4150"/>
      <c r="D16" s="200">
        <v>80</v>
      </c>
      <c r="E16" s="225"/>
      <c r="F16" s="226"/>
      <c r="G16" s="283">
        <v>20</v>
      </c>
      <c r="H16" s="226"/>
      <c r="I16" s="225"/>
      <c r="J16" s="285">
        <v>20</v>
      </c>
      <c r="K16" s="225"/>
      <c r="L16" s="225"/>
      <c r="M16" s="283">
        <v>20</v>
      </c>
      <c r="N16" s="225"/>
      <c r="O16" s="225"/>
      <c r="P16" s="286">
        <v>20</v>
      </c>
      <c r="Q16" s="121" t="s">
        <v>118</v>
      </c>
      <c r="R16" s="208"/>
      <c r="S16" s="188"/>
    </row>
    <row r="17" spans="1:19" ht="24.75" thickBot="1">
      <c r="A17" s="3114" t="s">
        <v>119</v>
      </c>
      <c r="B17" s="3115"/>
      <c r="C17" s="3116"/>
      <c r="D17" s="200">
        <v>20</v>
      </c>
      <c r="E17" s="77"/>
      <c r="F17" s="231"/>
      <c r="G17" s="77"/>
      <c r="H17" s="231"/>
      <c r="I17" s="77"/>
      <c r="J17" s="232"/>
      <c r="K17" s="77"/>
      <c r="L17" s="77"/>
      <c r="M17" s="77"/>
      <c r="N17" s="77"/>
      <c r="O17" s="77"/>
      <c r="P17" s="286">
        <v>20</v>
      </c>
      <c r="Q17" s="73"/>
      <c r="R17" s="74"/>
      <c r="S17" s="75"/>
    </row>
    <row r="18" spans="1:19" ht="24.75" thickBot="1">
      <c r="A18" s="3114" t="s">
        <v>120</v>
      </c>
      <c r="B18" s="3115"/>
      <c r="C18" s="3116"/>
      <c r="D18" s="200"/>
      <c r="E18" s="77"/>
      <c r="F18" s="231"/>
      <c r="G18" s="77"/>
      <c r="H18" s="231"/>
      <c r="I18" s="77"/>
      <c r="J18" s="232"/>
      <c r="K18" s="77"/>
      <c r="L18" s="77"/>
      <c r="M18" s="77"/>
      <c r="N18" s="77"/>
      <c r="O18" s="77"/>
      <c r="P18" s="78"/>
      <c r="Q18" s="3035" t="s">
        <v>504</v>
      </c>
      <c r="R18" s="3036"/>
      <c r="S18" s="3037"/>
    </row>
    <row r="19" spans="1:19">
      <c r="A19" s="3155"/>
      <c r="B19" s="3156"/>
      <c r="C19" s="3157"/>
      <c r="D19" s="200"/>
      <c r="E19" s="77"/>
      <c r="F19" s="231"/>
      <c r="G19" s="77"/>
      <c r="H19" s="231"/>
      <c r="I19" s="77"/>
      <c r="J19" s="232"/>
      <c r="K19" s="77"/>
      <c r="L19" s="77"/>
      <c r="M19" s="77"/>
      <c r="N19" s="77"/>
      <c r="O19" s="77"/>
      <c r="P19" s="78"/>
      <c r="Q19" s="3055" t="s">
        <v>12</v>
      </c>
      <c r="R19" s="3056"/>
      <c r="S19" s="213" t="s">
        <v>13</v>
      </c>
    </row>
    <row r="20" spans="1:19">
      <c r="A20" s="276"/>
      <c r="B20" s="123"/>
      <c r="C20" s="392"/>
      <c r="D20" s="166"/>
      <c r="E20" s="83"/>
      <c r="F20" s="84"/>
      <c r="G20" s="83"/>
      <c r="H20" s="84"/>
      <c r="I20" s="83"/>
      <c r="J20" s="85"/>
      <c r="K20" s="83"/>
      <c r="L20" s="83"/>
      <c r="M20" s="83"/>
      <c r="N20" s="83"/>
      <c r="O20" s="83"/>
      <c r="P20" s="87"/>
      <c r="Q20" s="2883">
        <v>2000000</v>
      </c>
      <c r="R20" s="2884"/>
      <c r="S20" s="86"/>
    </row>
    <row r="21" spans="1:19" ht="24.75" thickBot="1">
      <c r="A21" s="276"/>
      <c r="B21" s="123"/>
      <c r="C21" s="394"/>
      <c r="D21" s="166"/>
      <c r="E21" s="83"/>
      <c r="F21" s="84"/>
      <c r="G21" s="83"/>
      <c r="H21" s="84"/>
      <c r="I21" s="83"/>
      <c r="J21" s="85"/>
      <c r="K21" s="83"/>
      <c r="L21" s="83"/>
      <c r="M21" s="83"/>
      <c r="N21" s="83"/>
      <c r="O21" s="83"/>
      <c r="P21" s="87"/>
      <c r="Q21" s="3174" t="s">
        <v>377</v>
      </c>
      <c r="R21" s="3175"/>
      <c r="S21" s="630">
        <f>Q20+S20</f>
        <v>2000000</v>
      </c>
    </row>
    <row r="22" spans="1:19" ht="24.75" thickBot="1">
      <c r="A22" s="3003"/>
      <c r="B22" s="3004"/>
      <c r="C22" s="3005"/>
      <c r="D22" s="167"/>
      <c r="E22" s="88"/>
      <c r="F22" s="89"/>
      <c r="G22" s="88"/>
      <c r="H22" s="89"/>
      <c r="I22" s="88"/>
      <c r="J22" s="90"/>
      <c r="K22" s="88"/>
      <c r="L22" s="88"/>
      <c r="M22" s="88"/>
      <c r="N22" s="88"/>
      <c r="O22" s="88"/>
      <c r="P22" s="91"/>
      <c r="Q22" s="3035" t="s">
        <v>563</v>
      </c>
      <c r="R22" s="3036"/>
      <c r="S22" s="3037"/>
    </row>
    <row r="23" spans="1:19">
      <c r="A23" s="2894" t="s">
        <v>61</v>
      </c>
      <c r="B23" s="2895"/>
      <c r="C23" s="2896"/>
      <c r="D23" s="92">
        <f>SUM(D11:D22)</f>
        <v>148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2913" t="s">
        <v>121</v>
      </c>
      <c r="R23" s="3281"/>
      <c r="S23" s="3282"/>
    </row>
    <row r="24" spans="1:19">
      <c r="A24" s="2885" t="s">
        <v>484</v>
      </c>
      <c r="B24" s="2886"/>
      <c r="C24" s="2887"/>
      <c r="D24" s="172" t="s">
        <v>68</v>
      </c>
      <c r="E24" s="97">
        <f>SUM(E11:E22)</f>
        <v>4</v>
      </c>
      <c r="F24" s="97">
        <f>SUM(F11:F22)</f>
        <v>4</v>
      </c>
      <c r="G24" s="97">
        <f>SUM(G11:G22)</f>
        <v>24</v>
      </c>
      <c r="H24" s="97">
        <f t="shared" ref="H24:M24" si="0">SUM(H11:H22)</f>
        <v>4</v>
      </c>
      <c r="I24" s="97">
        <f t="shared" si="0"/>
        <v>4</v>
      </c>
      <c r="J24" s="97">
        <f t="shared" si="0"/>
        <v>24</v>
      </c>
      <c r="K24" s="97">
        <f t="shared" si="0"/>
        <v>4</v>
      </c>
      <c r="L24" s="97">
        <f t="shared" si="0"/>
        <v>4</v>
      </c>
      <c r="M24" s="97">
        <f t="shared" si="0"/>
        <v>24</v>
      </c>
      <c r="N24" s="97">
        <f>SUM(N11:N22)</f>
        <v>4</v>
      </c>
      <c r="O24" s="97">
        <f>SUM(O11:O22)</f>
        <v>4</v>
      </c>
      <c r="P24" s="98">
        <f>SUM(P11:P22)</f>
        <v>44</v>
      </c>
      <c r="Q24" s="2951" t="s">
        <v>122</v>
      </c>
      <c r="R24" s="2952"/>
      <c r="S24" s="2953"/>
    </row>
    <row r="25" spans="1:19">
      <c r="A25" s="2888"/>
      <c r="B25" s="2889"/>
      <c r="C25" s="2890"/>
      <c r="D25" s="175" t="s">
        <v>69</v>
      </c>
      <c r="E25" s="99">
        <f>E24</f>
        <v>4</v>
      </c>
      <c r="F25" s="97">
        <f>SUM(E24:F24)</f>
        <v>8</v>
      </c>
      <c r="G25" s="97">
        <f>SUM(E24:G24)</f>
        <v>32</v>
      </c>
      <c r="H25" s="97">
        <f>SUM(E24:H24)</f>
        <v>36</v>
      </c>
      <c r="I25" s="97">
        <f>SUM(E24:I24)</f>
        <v>40</v>
      </c>
      <c r="J25" s="97">
        <f>SUM(E24:J24)</f>
        <v>64</v>
      </c>
      <c r="K25" s="97">
        <f>SUM(E24:K24)</f>
        <v>68</v>
      </c>
      <c r="L25" s="97">
        <f>SUM(E24:L24)</f>
        <v>72</v>
      </c>
      <c r="M25" s="97">
        <f>SUM(E24:M24)</f>
        <v>96</v>
      </c>
      <c r="N25" s="97">
        <f>SUM(E24:N24)</f>
        <v>100</v>
      </c>
      <c r="O25" s="97">
        <f>SUM(E24:O24)</f>
        <v>104</v>
      </c>
      <c r="P25" s="98">
        <f>SUM(E24:P24)</f>
        <v>148</v>
      </c>
      <c r="Q25" s="3038"/>
      <c r="R25" s="3039"/>
      <c r="S25" s="3040"/>
    </row>
    <row r="26" spans="1:19">
      <c r="A26" s="2831" t="s">
        <v>487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813</v>
      </c>
      <c r="R26" s="2838"/>
      <c r="S26" s="2839">
        <f>P27</f>
        <v>0</v>
      </c>
    </row>
    <row r="27" spans="1:19" ht="24.75" thickBot="1">
      <c r="A27" s="2834"/>
      <c r="B27" s="2835"/>
      <c r="C27" s="2836"/>
      <c r="D27" s="182" t="s">
        <v>72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197" t="s">
        <v>814</v>
      </c>
      <c r="R27" s="201"/>
      <c r="S27" s="2840"/>
    </row>
    <row r="28" spans="1:19" hidden="1">
      <c r="Q28" s="2847" t="s">
        <v>719</v>
      </c>
      <c r="R28" s="2847"/>
      <c r="S28" s="2847"/>
    </row>
    <row r="29" spans="1:19" hidden="1">
      <c r="Q29" s="458"/>
      <c r="R29" s="865"/>
      <c r="S29" s="275"/>
    </row>
    <row r="30" spans="1:19" hidden="1">
      <c r="Q30" s="2829" t="s">
        <v>720</v>
      </c>
      <c r="R30" s="2829"/>
      <c r="S30" s="2829"/>
    </row>
    <row r="31" spans="1:19" hidden="1">
      <c r="Q31" s="2830" t="s">
        <v>737</v>
      </c>
      <c r="R31" s="2830"/>
      <c r="S31" s="2830"/>
    </row>
    <row r="32" spans="1:19" hidden="1"/>
    <row r="41" spans="1:19" hidden="1"/>
    <row r="42" spans="1:19" ht="24.75" hidden="1" thickBot="1"/>
    <row r="43" spans="1:19" ht="24.75" hidden="1" thickBot="1">
      <c r="A43" s="3086" t="s">
        <v>64</v>
      </c>
      <c r="B43" s="3087"/>
      <c r="C43" s="3609"/>
      <c r="D43" s="3086" t="s">
        <v>66</v>
      </c>
      <c r="E43" s="3087"/>
      <c r="F43" s="3087"/>
      <c r="G43" s="3087"/>
      <c r="H43" s="3087"/>
      <c r="I43" s="3087"/>
      <c r="J43" s="3087"/>
      <c r="K43" s="3087"/>
      <c r="L43" s="3087"/>
      <c r="M43" s="3087"/>
      <c r="N43" s="3087"/>
      <c r="O43" s="3087"/>
      <c r="P43" s="3609"/>
      <c r="Q43" s="3090" t="s">
        <v>65</v>
      </c>
      <c r="R43" s="3090"/>
      <c r="S43" s="3091"/>
    </row>
    <row r="44" spans="1:19" hidden="1">
      <c r="A44" s="3092" t="s">
        <v>227</v>
      </c>
      <c r="B44" s="3093"/>
      <c r="C44" s="3610"/>
      <c r="D44" s="3611"/>
      <c r="E44" s="3079"/>
      <c r="F44" s="3079"/>
      <c r="G44" s="3079"/>
      <c r="H44" s="3079"/>
      <c r="I44" s="3079"/>
      <c r="J44" s="3079"/>
      <c r="K44" s="3079"/>
      <c r="L44" s="3079"/>
      <c r="M44" s="3079"/>
      <c r="N44" s="3079"/>
      <c r="O44" s="3079"/>
      <c r="P44" s="3612"/>
      <c r="Q44" s="3426"/>
      <c r="R44" s="3373"/>
      <c r="S44" s="3427"/>
    </row>
    <row r="45" spans="1:19" hidden="1">
      <c r="A45" s="3076" t="s">
        <v>228</v>
      </c>
      <c r="B45" s="3077"/>
      <c r="C45" s="3300"/>
      <c r="D45" s="3611"/>
      <c r="E45" s="3079"/>
      <c r="F45" s="3079"/>
      <c r="G45" s="3079"/>
      <c r="H45" s="3079"/>
      <c r="I45" s="3079"/>
      <c r="J45" s="3079"/>
      <c r="K45" s="3079"/>
      <c r="L45" s="3079"/>
      <c r="M45" s="3079"/>
      <c r="N45" s="3079"/>
      <c r="O45" s="3079"/>
      <c r="P45" s="3612"/>
      <c r="Q45" s="4161"/>
      <c r="R45" s="4162"/>
      <c r="S45" s="4163"/>
    </row>
    <row r="46" spans="1:19" hidden="1">
      <c r="A46" s="3076" t="s">
        <v>229</v>
      </c>
      <c r="B46" s="3077"/>
      <c r="C46" s="3300"/>
      <c r="D46" s="3611"/>
      <c r="E46" s="3079"/>
      <c r="F46" s="3079"/>
      <c r="G46" s="3079"/>
      <c r="H46" s="3079"/>
      <c r="I46" s="3079"/>
      <c r="J46" s="3079"/>
      <c r="K46" s="3079"/>
      <c r="L46" s="3079"/>
      <c r="M46" s="3079"/>
      <c r="N46" s="3079"/>
      <c r="O46" s="3079"/>
      <c r="P46" s="3612"/>
      <c r="Q46" s="4158"/>
      <c r="R46" s="4159"/>
      <c r="S46" s="4160"/>
    </row>
    <row r="47" spans="1:19" ht="24.75" hidden="1" thickBot="1">
      <c r="A47" s="3152"/>
      <c r="B47" s="3082"/>
      <c r="C47" s="3608"/>
      <c r="D47" s="3152"/>
      <c r="E47" s="3082"/>
      <c r="F47" s="3082"/>
      <c r="G47" s="3082"/>
      <c r="H47" s="3082"/>
      <c r="I47" s="3082"/>
      <c r="J47" s="3082"/>
      <c r="K47" s="3082"/>
      <c r="L47" s="3082"/>
      <c r="M47" s="3082"/>
      <c r="N47" s="3082"/>
      <c r="O47" s="3082"/>
      <c r="P47" s="3608"/>
      <c r="Q47" s="3800"/>
      <c r="R47" s="3084"/>
      <c r="S47" s="3085"/>
    </row>
    <row r="48" spans="1:19" hidden="1"/>
    <row r="49" hidden="1"/>
  </sheetData>
  <mergeCells count="57">
    <mergeCell ref="A46:C46"/>
    <mergeCell ref="D46:P46"/>
    <mergeCell ref="Q46:S46"/>
    <mergeCell ref="A44:C44"/>
    <mergeCell ref="D44:P44"/>
    <mergeCell ref="Q44:S44"/>
    <mergeCell ref="A45:C45"/>
    <mergeCell ref="D45:P45"/>
    <mergeCell ref="Q45:S45"/>
    <mergeCell ref="Q26:R26"/>
    <mergeCell ref="S26:S27"/>
    <mergeCell ref="D43:P43"/>
    <mergeCell ref="Q43:S43"/>
    <mergeCell ref="Q20:R20"/>
    <mergeCell ref="Q21:R21"/>
    <mergeCell ref="Q23:S23"/>
    <mergeCell ref="Q28:S28"/>
    <mergeCell ref="Q30:S30"/>
    <mergeCell ref="Q31:S31"/>
    <mergeCell ref="A12:C12"/>
    <mergeCell ref="A9:C10"/>
    <mergeCell ref="E9:P9"/>
    <mergeCell ref="A14:C14"/>
    <mergeCell ref="A1:S1"/>
    <mergeCell ref="A2:S2"/>
    <mergeCell ref="Q5:S5"/>
    <mergeCell ref="Q6:S6"/>
    <mergeCell ref="Q8:S8"/>
    <mergeCell ref="B3:S3"/>
    <mergeCell ref="B4:S4"/>
    <mergeCell ref="B5:P5"/>
    <mergeCell ref="A6:A8"/>
    <mergeCell ref="B6:P6"/>
    <mergeCell ref="B7:P7"/>
    <mergeCell ref="B8:P8"/>
    <mergeCell ref="A15:C15"/>
    <mergeCell ref="A17:C17"/>
    <mergeCell ref="A19:C19"/>
    <mergeCell ref="Q18:S18"/>
    <mergeCell ref="Q19:R19"/>
    <mergeCell ref="A18:C18"/>
    <mergeCell ref="A3:A4"/>
    <mergeCell ref="Q47:S47"/>
    <mergeCell ref="Q10:R10"/>
    <mergeCell ref="Q11:R11"/>
    <mergeCell ref="A13:C13"/>
    <mergeCell ref="A16:C16"/>
    <mergeCell ref="A47:C47"/>
    <mergeCell ref="D47:P47"/>
    <mergeCell ref="A26:C27"/>
    <mergeCell ref="A43:C43"/>
    <mergeCell ref="A23:C23"/>
    <mergeCell ref="A24:C25"/>
    <mergeCell ref="Q24:S24"/>
    <mergeCell ref="Q25:S25"/>
    <mergeCell ref="A22:C22"/>
    <mergeCell ref="Q22:S22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46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70C0"/>
  </sheetPr>
  <dimension ref="A1:S48"/>
  <sheetViews>
    <sheetView view="pageLayout" topLeftCell="A4" zoomScale="70" zoomScaleNormal="70" zoomScalePageLayoutView="70" workbookViewId="0">
      <selection activeCell="A5" sqref="A5:P6"/>
    </sheetView>
  </sheetViews>
  <sheetFormatPr defaultColWidth="8.5703125" defaultRowHeight="24"/>
  <cols>
    <col min="1" max="1" width="8.5703125" style="15"/>
    <col min="2" max="2" width="15.5703125" style="15" customWidth="1"/>
    <col min="3" max="3" width="34.140625" style="15" customWidth="1"/>
    <col min="4" max="4" width="17.140625" style="15" customWidth="1"/>
    <col min="5" max="10" width="3.5703125" style="15" customWidth="1"/>
    <col min="11" max="11" width="4" style="15" customWidth="1"/>
    <col min="12" max="12" width="4.140625" style="15" bestFit="1" customWidth="1"/>
    <col min="13" max="13" width="4" style="15" bestFit="1" customWidth="1"/>
    <col min="14" max="14" width="3.85546875" style="15" bestFit="1" customWidth="1"/>
    <col min="15" max="15" width="3.5703125" style="15" customWidth="1"/>
    <col min="16" max="16" width="4.85546875" style="15" customWidth="1"/>
    <col min="17" max="17" width="8.5703125" style="15"/>
    <col min="18" max="18" width="30.42578125" style="15" customWidth="1"/>
    <col min="19" max="19" width="39.570312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426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156</v>
      </c>
      <c r="B3" s="3123"/>
      <c r="C3" s="4164" t="s">
        <v>827</v>
      </c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>
      <c r="A4" s="3168"/>
      <c r="B4" s="3226"/>
      <c r="C4" s="1091" t="s">
        <v>829</v>
      </c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277"/>
    </row>
    <row r="5" spans="1:19" ht="24.75" thickBot="1">
      <c r="A5" s="3028"/>
      <c r="B5" s="3126"/>
      <c r="C5" s="4165" t="s">
        <v>828</v>
      </c>
      <c r="D5" s="3033"/>
      <c r="E5" s="3033"/>
      <c r="F5" s="3033"/>
      <c r="G5" s="3033"/>
      <c r="H5" s="3033"/>
      <c r="I5" s="3033"/>
      <c r="J5" s="3033"/>
      <c r="K5" s="3033"/>
      <c r="L5" s="3033"/>
      <c r="M5" s="3033"/>
      <c r="N5" s="3033"/>
      <c r="O5" s="3033"/>
      <c r="P5" s="3033"/>
      <c r="Q5" s="3033"/>
      <c r="R5" s="3033"/>
      <c r="S5" s="3034"/>
    </row>
    <row r="6" spans="1:19">
      <c r="A6" s="71" t="s">
        <v>63</v>
      </c>
      <c r="B6" s="395"/>
      <c r="C6" s="3020" t="s">
        <v>1000</v>
      </c>
      <c r="D6" s="3020"/>
      <c r="E6" s="3020"/>
      <c r="F6" s="3020"/>
      <c r="G6" s="3020"/>
      <c r="H6" s="3020"/>
      <c r="I6" s="3020"/>
      <c r="J6" s="3020"/>
      <c r="K6" s="3020"/>
      <c r="L6" s="3020"/>
      <c r="M6" s="3020"/>
      <c r="N6" s="3020"/>
      <c r="O6" s="3020"/>
      <c r="P6" s="3021"/>
      <c r="Q6" s="3019" t="s">
        <v>564</v>
      </c>
      <c r="R6" s="3020"/>
      <c r="S6" s="3021"/>
    </row>
    <row r="7" spans="1:19">
      <c r="A7" s="4166" t="s">
        <v>62</v>
      </c>
      <c r="B7" s="4167"/>
      <c r="C7" s="3023" t="s">
        <v>123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3025" t="s">
        <v>124</v>
      </c>
      <c r="R7" s="3026"/>
      <c r="S7" s="3027"/>
    </row>
    <row r="8" spans="1:19">
      <c r="A8" s="4168"/>
      <c r="B8" s="4169"/>
      <c r="C8" s="3110" t="s">
        <v>125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1072" t="s">
        <v>613</v>
      </c>
      <c r="R8" s="469"/>
      <c r="S8" s="390"/>
    </row>
    <row r="9" spans="1:19" ht="24.75" thickBot="1">
      <c r="A9" s="4170"/>
      <c r="B9" s="4171"/>
      <c r="C9" s="3738" t="s">
        <v>126</v>
      </c>
      <c r="D9" s="3738"/>
      <c r="E9" s="3739"/>
      <c r="F9" s="3739"/>
      <c r="G9" s="3739"/>
      <c r="H9" s="3739"/>
      <c r="I9" s="3739"/>
      <c r="J9" s="3739"/>
      <c r="K9" s="3739"/>
      <c r="L9" s="3739"/>
      <c r="M9" s="3739"/>
      <c r="N9" s="3739"/>
      <c r="O9" s="3739"/>
      <c r="P9" s="3739"/>
      <c r="Q9" s="3041" t="s">
        <v>59</v>
      </c>
      <c r="R9" s="3042"/>
      <c r="S9" s="3043"/>
    </row>
    <row r="10" spans="1:19" ht="24.75" thickBot="1">
      <c r="A10" s="2903" t="s">
        <v>499</v>
      </c>
      <c r="B10" s="2904"/>
      <c r="C10" s="2905"/>
      <c r="D10" s="202" t="s">
        <v>585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525</v>
      </c>
      <c r="R10" s="325"/>
      <c r="S10" s="326" t="s">
        <v>502</v>
      </c>
    </row>
    <row r="11" spans="1:19">
      <c r="A11" s="3009"/>
      <c r="B11" s="3010"/>
      <c r="C11" s="3011"/>
      <c r="D11" s="165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907" t="s">
        <v>127</v>
      </c>
      <c r="R11" s="208"/>
      <c r="S11" s="512" t="s">
        <v>78</v>
      </c>
    </row>
    <row r="12" spans="1:19" ht="24.75" thickBot="1">
      <c r="A12" s="3613" t="s">
        <v>128</v>
      </c>
      <c r="B12" s="3614"/>
      <c r="C12" s="3615"/>
      <c r="D12" s="198">
        <v>20</v>
      </c>
      <c r="E12" s="123"/>
      <c r="F12" s="786"/>
      <c r="G12" s="420">
        <v>10</v>
      </c>
      <c r="H12" s="352">
        <v>10</v>
      </c>
      <c r="I12" s="215"/>
      <c r="J12" s="217"/>
      <c r="K12" s="215"/>
      <c r="L12" s="215"/>
      <c r="M12" s="215"/>
      <c r="N12" s="215"/>
      <c r="O12" s="215"/>
      <c r="P12" s="218"/>
      <c r="Q12" s="441" t="s">
        <v>374</v>
      </c>
      <c r="R12" s="516"/>
      <c r="S12" s="365" t="s">
        <v>110</v>
      </c>
    </row>
    <row r="13" spans="1:19" ht="24.75" thickBot="1">
      <c r="A13" s="3114" t="s">
        <v>129</v>
      </c>
      <c r="B13" s="3115"/>
      <c r="C13" s="3116"/>
      <c r="D13" s="199">
        <v>20</v>
      </c>
      <c r="E13" s="77"/>
      <c r="F13" s="283">
        <v>5</v>
      </c>
      <c r="G13" s="328">
        <v>5</v>
      </c>
      <c r="H13" s="338">
        <v>5</v>
      </c>
      <c r="I13" s="328">
        <v>5</v>
      </c>
      <c r="J13" s="222"/>
      <c r="K13" s="219"/>
      <c r="L13" s="219"/>
      <c r="M13" s="219"/>
      <c r="N13" s="219"/>
      <c r="O13" s="219"/>
      <c r="P13" s="224"/>
      <c r="Q13" s="324" t="s">
        <v>510</v>
      </c>
      <c r="R13" s="325"/>
      <c r="S13" s="517"/>
    </row>
    <row r="14" spans="1:19">
      <c r="A14" s="4172" t="s">
        <v>130</v>
      </c>
      <c r="B14" s="4173"/>
      <c r="C14" s="4174"/>
      <c r="D14" s="200"/>
      <c r="E14" s="77"/>
      <c r="F14" s="231"/>
      <c r="G14" s="77"/>
      <c r="H14" s="231"/>
      <c r="I14" s="77"/>
      <c r="J14" s="232"/>
      <c r="K14" s="77"/>
      <c r="L14" s="77"/>
      <c r="M14" s="77"/>
      <c r="N14" s="77"/>
      <c r="O14" s="77"/>
      <c r="P14" s="78"/>
      <c r="Q14" s="121" t="s">
        <v>18</v>
      </c>
      <c r="R14" s="518"/>
      <c r="S14" s="188"/>
    </row>
    <row r="15" spans="1:19" ht="24.75" thickBot="1">
      <c r="A15" s="397" t="s">
        <v>131</v>
      </c>
      <c r="B15" s="398"/>
      <c r="C15" s="399"/>
      <c r="D15" s="200">
        <v>20</v>
      </c>
      <c r="E15" s="283">
        <v>5</v>
      </c>
      <c r="F15" s="287">
        <v>5</v>
      </c>
      <c r="G15" s="283">
        <v>5</v>
      </c>
      <c r="H15" s="287">
        <v>5</v>
      </c>
      <c r="I15" s="77"/>
      <c r="J15" s="232"/>
      <c r="K15" s="77"/>
      <c r="L15" s="77"/>
      <c r="M15" s="77"/>
      <c r="N15" s="77"/>
      <c r="O15" s="77"/>
      <c r="P15" s="78"/>
      <c r="Q15" s="73"/>
      <c r="R15" s="74"/>
      <c r="S15" s="75"/>
    </row>
    <row r="16" spans="1:19" ht="24.75" thickBot="1">
      <c r="A16" s="978" t="s">
        <v>132</v>
      </c>
      <c r="B16" s="979"/>
      <c r="C16" s="980"/>
      <c r="D16" s="200"/>
      <c r="E16" s="77"/>
      <c r="F16" s="231"/>
      <c r="G16" s="77"/>
      <c r="H16" s="231"/>
      <c r="I16" s="77"/>
      <c r="J16" s="232"/>
      <c r="K16" s="77"/>
      <c r="L16" s="77"/>
      <c r="M16" s="77"/>
      <c r="N16" s="77"/>
      <c r="O16" s="77"/>
      <c r="P16" s="78"/>
      <c r="Q16" s="324" t="s">
        <v>511</v>
      </c>
      <c r="R16" s="325"/>
      <c r="S16" s="517"/>
    </row>
    <row r="17" spans="1:19">
      <c r="A17" s="978" t="s">
        <v>133</v>
      </c>
      <c r="B17" s="979"/>
      <c r="C17" s="980"/>
      <c r="D17" s="200">
        <v>10</v>
      </c>
      <c r="E17" s="225"/>
      <c r="F17" s="226"/>
      <c r="G17" s="283">
        <v>3.33</v>
      </c>
      <c r="H17" s="283">
        <v>3.33</v>
      </c>
      <c r="I17" s="283">
        <v>3.33</v>
      </c>
      <c r="J17" s="228"/>
      <c r="K17" s="225"/>
      <c r="L17" s="225"/>
      <c r="M17" s="225"/>
      <c r="N17" s="225"/>
      <c r="O17" s="225"/>
      <c r="P17" s="230"/>
      <c r="Q17" s="121" t="s">
        <v>134</v>
      </c>
      <c r="R17" s="208"/>
      <c r="S17" s="188"/>
    </row>
    <row r="18" spans="1:19" ht="24.75" thickBot="1">
      <c r="A18" s="978" t="s">
        <v>135</v>
      </c>
      <c r="B18" s="979"/>
      <c r="C18" s="980"/>
      <c r="D18" s="200">
        <v>10</v>
      </c>
      <c r="E18" s="77"/>
      <c r="F18" s="231"/>
      <c r="G18" s="283">
        <v>3.33</v>
      </c>
      <c r="H18" s="283">
        <v>3.33</v>
      </c>
      <c r="I18" s="283">
        <v>3.33</v>
      </c>
      <c r="J18" s="232"/>
      <c r="K18" s="77"/>
      <c r="L18" s="77"/>
      <c r="M18" s="77"/>
      <c r="N18" s="77"/>
      <c r="O18" s="77"/>
      <c r="P18" s="78"/>
      <c r="Q18" s="73"/>
      <c r="R18" s="74"/>
      <c r="S18" s="75"/>
    </row>
    <row r="19" spans="1:19" ht="24.75" thickBot="1">
      <c r="A19" s="400" t="s">
        <v>136</v>
      </c>
      <c r="B19" s="401"/>
      <c r="C19" s="402"/>
      <c r="D19" s="200"/>
      <c r="E19" s="77"/>
      <c r="F19" s="231"/>
      <c r="G19" s="77"/>
      <c r="H19" s="231"/>
      <c r="I19" s="77"/>
      <c r="J19" s="232"/>
      <c r="K19" s="77"/>
      <c r="L19" s="77"/>
      <c r="M19" s="77"/>
      <c r="N19" s="77"/>
      <c r="O19" s="77"/>
      <c r="P19" s="78"/>
      <c r="Q19" s="3035" t="s">
        <v>504</v>
      </c>
      <c r="R19" s="3036"/>
      <c r="S19" s="3037"/>
    </row>
    <row r="20" spans="1:19">
      <c r="A20" s="403" t="s">
        <v>376</v>
      </c>
      <c r="B20" s="404"/>
      <c r="C20" s="405"/>
      <c r="D20" s="200">
        <v>10</v>
      </c>
      <c r="E20" s="77"/>
      <c r="F20" s="231"/>
      <c r="G20" s="283">
        <v>5</v>
      </c>
      <c r="H20" s="287">
        <v>5</v>
      </c>
      <c r="I20" s="77"/>
      <c r="J20" s="232"/>
      <c r="K20" s="77"/>
      <c r="L20" s="77"/>
      <c r="M20" s="77"/>
      <c r="N20" s="77"/>
      <c r="O20" s="77"/>
      <c r="P20" s="78"/>
      <c r="Q20" s="3055" t="s">
        <v>12</v>
      </c>
      <c r="R20" s="3056"/>
      <c r="S20" s="213" t="s">
        <v>13</v>
      </c>
    </row>
    <row r="21" spans="1:19">
      <c r="A21" s="4175" t="s">
        <v>375</v>
      </c>
      <c r="B21" s="4176"/>
      <c r="C21" s="4177"/>
      <c r="D21" s="166"/>
      <c r="E21" s="83"/>
      <c r="F21" s="84"/>
      <c r="G21" s="343"/>
      <c r="H21" s="344"/>
      <c r="I21" s="83"/>
      <c r="J21" s="85"/>
      <c r="K21" s="83"/>
      <c r="L21" s="83"/>
      <c r="M21" s="83"/>
      <c r="N21" s="83"/>
      <c r="O21" s="83"/>
      <c r="P21" s="87"/>
      <c r="Q21" s="968"/>
      <c r="R21" s="938"/>
      <c r="S21" s="86"/>
    </row>
    <row r="22" spans="1:19">
      <c r="A22" s="3052" t="s">
        <v>137</v>
      </c>
      <c r="B22" s="3053"/>
      <c r="C22" s="3054"/>
      <c r="D22" s="166">
        <v>10</v>
      </c>
      <c r="E22" s="83"/>
      <c r="F22" s="84"/>
      <c r="G22" s="83"/>
      <c r="H22" s="84"/>
      <c r="I22" s="83"/>
      <c r="J22" s="85"/>
      <c r="K22" s="83"/>
      <c r="L22" s="83"/>
      <c r="M22" s="83"/>
      <c r="N22" s="83"/>
      <c r="O22" s="83"/>
      <c r="P22" s="331">
        <v>10</v>
      </c>
      <c r="Q22" s="2883">
        <v>30000</v>
      </c>
      <c r="R22" s="2884"/>
      <c r="S22" s="86"/>
    </row>
    <row r="23" spans="1:19" ht="24.75" thickBot="1">
      <c r="A23" s="3155"/>
      <c r="B23" s="3156"/>
      <c r="C23" s="3157"/>
      <c r="D23" s="166"/>
      <c r="E23" s="83"/>
      <c r="F23" s="84"/>
      <c r="G23" s="83"/>
      <c r="H23" s="84"/>
      <c r="I23" s="83"/>
      <c r="J23" s="85"/>
      <c r="K23" s="83"/>
      <c r="L23" s="83"/>
      <c r="M23" s="83"/>
      <c r="N23" s="83"/>
      <c r="O23" s="83"/>
      <c r="P23" s="87"/>
      <c r="Q23" s="3174" t="s">
        <v>641</v>
      </c>
      <c r="R23" s="3175"/>
      <c r="S23" s="864">
        <v>30000</v>
      </c>
    </row>
    <row r="24" spans="1:19" ht="24.75" thickBot="1">
      <c r="A24" s="3003"/>
      <c r="B24" s="3004"/>
      <c r="C24" s="3005"/>
      <c r="D24" s="167"/>
      <c r="E24" s="88"/>
      <c r="F24" s="89"/>
      <c r="G24" s="88"/>
      <c r="H24" s="89"/>
      <c r="I24" s="88"/>
      <c r="J24" s="90"/>
      <c r="K24" s="88"/>
      <c r="L24" s="88"/>
      <c r="M24" s="88"/>
      <c r="N24" s="88"/>
      <c r="O24" s="88"/>
      <c r="P24" s="91"/>
      <c r="Q24" s="3035" t="s">
        <v>563</v>
      </c>
      <c r="R24" s="3036"/>
      <c r="S24" s="3037"/>
    </row>
    <row r="25" spans="1:19">
      <c r="A25" s="2894" t="s">
        <v>61</v>
      </c>
      <c r="B25" s="2895"/>
      <c r="C25" s="2896"/>
      <c r="D25" s="92">
        <f>SUM(D12:D24)</f>
        <v>100</v>
      </c>
      <c r="E25" s="93"/>
      <c r="F25" s="94"/>
      <c r="G25" s="93"/>
      <c r="H25" s="94"/>
      <c r="I25" s="93"/>
      <c r="J25" s="94"/>
      <c r="K25" s="95"/>
      <c r="L25" s="95"/>
      <c r="M25" s="95"/>
      <c r="N25" s="95"/>
      <c r="O25" s="95"/>
      <c r="P25" s="96"/>
      <c r="Q25" s="2951" t="s">
        <v>138</v>
      </c>
      <c r="R25" s="2952"/>
      <c r="S25" s="2953"/>
    </row>
    <row r="26" spans="1:19">
      <c r="A26" s="2885" t="s">
        <v>484</v>
      </c>
      <c r="B26" s="2886"/>
      <c r="C26" s="2887"/>
      <c r="D26" s="172" t="s">
        <v>68</v>
      </c>
      <c r="E26" s="97">
        <v>5</v>
      </c>
      <c r="F26" s="97">
        <v>10</v>
      </c>
      <c r="G26" s="97">
        <f>SUM(G12:G24)</f>
        <v>31.659999999999997</v>
      </c>
      <c r="H26" s="97">
        <f>SUM(H12:H24)</f>
        <v>31.659999999999997</v>
      </c>
      <c r="I26" s="97">
        <f t="shared" ref="I26:P26" si="0">SUM(I12:I24)</f>
        <v>11.66</v>
      </c>
      <c r="J26" s="97">
        <f t="shared" si="0"/>
        <v>0</v>
      </c>
      <c r="K26" s="97">
        <f t="shared" si="0"/>
        <v>0</v>
      </c>
      <c r="L26" s="97">
        <f t="shared" si="0"/>
        <v>0</v>
      </c>
      <c r="M26" s="97">
        <f t="shared" si="0"/>
        <v>0</v>
      </c>
      <c r="N26" s="97">
        <f t="shared" si="0"/>
        <v>0</v>
      </c>
      <c r="O26" s="97">
        <f t="shared" si="0"/>
        <v>0</v>
      </c>
      <c r="P26" s="98">
        <f t="shared" si="0"/>
        <v>10</v>
      </c>
      <c r="Q26" s="2964" t="s">
        <v>139</v>
      </c>
      <c r="R26" s="2965"/>
      <c r="S26" s="2966"/>
    </row>
    <row r="27" spans="1:19">
      <c r="A27" s="2888"/>
      <c r="B27" s="2889"/>
      <c r="C27" s="2890"/>
      <c r="D27" s="175" t="s">
        <v>69</v>
      </c>
      <c r="E27" s="99">
        <v>15</v>
      </c>
      <c r="F27" s="97">
        <f>SUM(E26:F26)</f>
        <v>15</v>
      </c>
      <c r="G27" s="97">
        <f>SUM(E26:G26)</f>
        <v>46.66</v>
      </c>
      <c r="H27" s="97">
        <f>SUM(E26:H26)</f>
        <v>78.319999999999993</v>
      </c>
      <c r="I27" s="97">
        <f>SUM(E26:I26)</f>
        <v>89.97999999999999</v>
      </c>
      <c r="J27" s="97">
        <f>SUM(E26:J26)</f>
        <v>89.97999999999999</v>
      </c>
      <c r="K27" s="97">
        <f>SUM(E26:K26)</f>
        <v>89.97999999999999</v>
      </c>
      <c r="L27" s="97">
        <f>SUM(E26:L26)</f>
        <v>89.97999999999999</v>
      </c>
      <c r="M27" s="97">
        <f>SUM(E26:M26)</f>
        <v>89.97999999999999</v>
      </c>
      <c r="N27" s="97">
        <f>SUM(E26:N26)</f>
        <v>89.97999999999999</v>
      </c>
      <c r="O27" s="97">
        <f>SUM(E26:O26)</f>
        <v>89.97999999999999</v>
      </c>
      <c r="P27" s="98">
        <f>SUM(E26:P26)</f>
        <v>99.97999999999999</v>
      </c>
      <c r="Q27" s="3038"/>
      <c r="R27" s="3039"/>
      <c r="S27" s="3040"/>
    </row>
    <row r="28" spans="1:19">
      <c r="A28" s="2831" t="s">
        <v>487</v>
      </c>
      <c r="B28" s="2832"/>
      <c r="C28" s="2833"/>
      <c r="D28" s="177" t="s">
        <v>68</v>
      </c>
      <c r="E28" s="100"/>
      <c r="F28" s="101"/>
      <c r="G28" s="100"/>
      <c r="H28" s="101"/>
      <c r="I28" s="100"/>
      <c r="J28" s="101"/>
      <c r="K28" s="102"/>
      <c r="L28" s="102"/>
      <c r="M28" s="102"/>
      <c r="N28" s="102"/>
      <c r="O28" s="102"/>
      <c r="P28" s="103"/>
      <c r="Q28" s="2837" t="s">
        <v>617</v>
      </c>
      <c r="R28" s="2838"/>
      <c r="S28" s="2839">
        <f>P29</f>
        <v>0</v>
      </c>
    </row>
    <row r="29" spans="1:19" ht="24.75" thickBot="1">
      <c r="A29" s="2834"/>
      <c r="B29" s="2835"/>
      <c r="C29" s="2836"/>
      <c r="D29" s="182" t="s">
        <v>72</v>
      </c>
      <c r="E29" s="104">
        <f>E28</f>
        <v>0</v>
      </c>
      <c r="F29" s="105">
        <f>SUM(E28:F28)</f>
        <v>0</v>
      </c>
      <c r="G29" s="105">
        <f>SUM(E28:G28)</f>
        <v>0</v>
      </c>
      <c r="H29" s="105">
        <f>SUM(E28:H28)</f>
        <v>0</v>
      </c>
      <c r="I29" s="105">
        <f>SUM(E28:I28)</f>
        <v>0</v>
      </c>
      <c r="J29" s="105">
        <f>SUM(E28:J28)</f>
        <v>0</v>
      </c>
      <c r="K29" s="105">
        <f>SUM(E28:K28)</f>
        <v>0</v>
      </c>
      <c r="L29" s="105">
        <f>SUM(E28:L28)</f>
        <v>0</v>
      </c>
      <c r="M29" s="105">
        <f>SUM(E28:M28)</f>
        <v>0</v>
      </c>
      <c r="N29" s="105">
        <f>SUM(E28:N28)</f>
        <v>0</v>
      </c>
      <c r="O29" s="105">
        <f>SUM(E28:O28)</f>
        <v>0</v>
      </c>
      <c r="P29" s="106">
        <f>SUM(E28:P28)</f>
        <v>0</v>
      </c>
      <c r="Q29" s="197" t="s">
        <v>470</v>
      </c>
      <c r="R29" s="201"/>
      <c r="S29" s="2840"/>
    </row>
    <row r="30" spans="1:19" hidden="1">
      <c r="Q30" s="2847" t="s">
        <v>719</v>
      </c>
      <c r="R30" s="2847"/>
      <c r="S30" s="2847"/>
    </row>
    <row r="31" spans="1:19" hidden="1">
      <c r="Q31" s="458"/>
      <c r="R31" s="865"/>
      <c r="S31" s="275"/>
    </row>
    <row r="32" spans="1:19" hidden="1">
      <c r="Q32" s="2829" t="s">
        <v>720</v>
      </c>
      <c r="R32" s="2829"/>
      <c r="S32" s="2829"/>
    </row>
    <row r="33" spans="1:19" hidden="1">
      <c r="Q33" s="2830" t="s">
        <v>737</v>
      </c>
      <c r="R33" s="2830"/>
      <c r="S33" s="2830"/>
    </row>
    <row r="39" spans="1:19" ht="24.75" hidden="1" thickBot="1"/>
    <row r="40" spans="1:19" ht="24.75" hidden="1" thickBot="1">
      <c r="A40" s="3086" t="s">
        <v>64</v>
      </c>
      <c r="B40" s="3087"/>
      <c r="C40" s="3609"/>
      <c r="D40" s="3086" t="s">
        <v>66</v>
      </c>
      <c r="E40" s="3087"/>
      <c r="F40" s="3087"/>
      <c r="G40" s="3087"/>
      <c r="H40" s="3087"/>
      <c r="I40" s="3087"/>
      <c r="J40" s="3087"/>
      <c r="K40" s="3087"/>
      <c r="L40" s="3087"/>
      <c r="M40" s="3087"/>
      <c r="N40" s="3087"/>
      <c r="O40" s="3087"/>
      <c r="P40" s="3609"/>
      <c r="Q40" s="3090" t="s">
        <v>65</v>
      </c>
      <c r="R40" s="3090"/>
      <c r="S40" s="3091"/>
    </row>
    <row r="41" spans="1:19" hidden="1">
      <c r="A41" s="3092" t="s">
        <v>140</v>
      </c>
      <c r="B41" s="3093"/>
      <c r="C41" s="3610"/>
      <c r="D41" s="3611"/>
      <c r="E41" s="3079"/>
      <c r="F41" s="3079"/>
      <c r="G41" s="3079"/>
      <c r="H41" s="3079"/>
      <c r="I41" s="3079"/>
      <c r="J41" s="3079"/>
      <c r="K41" s="3079"/>
      <c r="L41" s="3079"/>
      <c r="M41" s="3079"/>
      <c r="N41" s="3079"/>
      <c r="O41" s="3079"/>
      <c r="P41" s="3612"/>
      <c r="Q41" s="406"/>
      <c r="R41" s="407"/>
      <c r="S41" s="408"/>
    </row>
    <row r="42" spans="1:19" hidden="1">
      <c r="A42" s="3076" t="s">
        <v>141</v>
      </c>
      <c r="B42" s="3077"/>
      <c r="C42" s="3300"/>
      <c r="D42" s="3611"/>
      <c r="E42" s="3079"/>
      <c r="F42" s="3079"/>
      <c r="G42" s="3079"/>
      <c r="H42" s="3079"/>
      <c r="I42" s="3079"/>
      <c r="J42" s="3079"/>
      <c r="K42" s="3079"/>
      <c r="L42" s="3079"/>
      <c r="M42" s="3079"/>
      <c r="N42" s="3079"/>
      <c r="O42" s="3079"/>
      <c r="P42" s="3612"/>
      <c r="Q42" s="409"/>
      <c r="R42" s="410"/>
      <c r="S42" s="411"/>
    </row>
    <row r="43" spans="1:19" ht="24.75" hidden="1" thickBot="1">
      <c r="A43" s="2844" t="s">
        <v>142</v>
      </c>
      <c r="B43" s="2845"/>
      <c r="C43" s="2846"/>
      <c r="D43" s="3152"/>
      <c r="E43" s="3082"/>
      <c r="F43" s="3082"/>
      <c r="G43" s="3082"/>
      <c r="H43" s="3082"/>
      <c r="I43" s="3082"/>
      <c r="J43" s="3082"/>
      <c r="K43" s="3082"/>
      <c r="L43" s="3082"/>
      <c r="M43" s="3082"/>
      <c r="N43" s="3082"/>
      <c r="O43" s="3082"/>
      <c r="P43" s="3608"/>
      <c r="Q43" s="412"/>
      <c r="R43" s="413"/>
      <c r="S43" s="414"/>
    </row>
    <row r="44" spans="1:19" hidden="1"/>
    <row r="45" spans="1:19" hidden="1"/>
    <row r="46" spans="1:19" hidden="1"/>
    <row r="47" spans="1:19" hidden="1"/>
    <row r="48" spans="1:19" hidden="1"/>
  </sheetData>
  <mergeCells count="47">
    <mergeCell ref="Q30:S30"/>
    <mergeCell ref="Q32:S32"/>
    <mergeCell ref="Q33:S33"/>
    <mergeCell ref="A43:C43"/>
    <mergeCell ref="D43:P43"/>
    <mergeCell ref="A40:C40"/>
    <mergeCell ref="D40:P40"/>
    <mergeCell ref="Q40:S40"/>
    <mergeCell ref="A41:C41"/>
    <mergeCell ref="D41:P41"/>
    <mergeCell ref="A42:C42"/>
    <mergeCell ref="D42:P42"/>
    <mergeCell ref="A23:C23"/>
    <mergeCell ref="Q23:R23"/>
    <mergeCell ref="A24:C24"/>
    <mergeCell ref="Q24:S24"/>
    <mergeCell ref="A25:C25"/>
    <mergeCell ref="Q25:S25"/>
    <mergeCell ref="A28:C29"/>
    <mergeCell ref="A26:C27"/>
    <mergeCell ref="Q26:S26"/>
    <mergeCell ref="Q27:S27"/>
    <mergeCell ref="Q28:R28"/>
    <mergeCell ref="S28:S29"/>
    <mergeCell ref="Q19:S19"/>
    <mergeCell ref="Q20:R20"/>
    <mergeCell ref="A22:C22"/>
    <mergeCell ref="Q22:R22"/>
    <mergeCell ref="A21:C21"/>
    <mergeCell ref="A12:C12"/>
    <mergeCell ref="A13:C13"/>
    <mergeCell ref="A10:C11"/>
    <mergeCell ref="E10:P10"/>
    <mergeCell ref="A14:C14"/>
    <mergeCell ref="C6:P6"/>
    <mergeCell ref="Q6:S6"/>
    <mergeCell ref="A7:B9"/>
    <mergeCell ref="C7:P7"/>
    <mergeCell ref="Q7:S7"/>
    <mergeCell ref="C8:P8"/>
    <mergeCell ref="C9:P9"/>
    <mergeCell ref="Q9:S9"/>
    <mergeCell ref="A1:S1"/>
    <mergeCell ref="A2:S2"/>
    <mergeCell ref="C3:S3"/>
    <mergeCell ref="C5:S5"/>
    <mergeCell ref="A3:B5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47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2060"/>
  </sheetPr>
  <dimension ref="A1:S34"/>
  <sheetViews>
    <sheetView view="pageLayout" zoomScale="80" zoomScaleNormal="80" zoomScalePageLayoutView="80" workbookViewId="0">
      <selection activeCell="A5" sqref="A5:P6"/>
    </sheetView>
  </sheetViews>
  <sheetFormatPr defaultColWidth="8.5703125" defaultRowHeight="24"/>
  <cols>
    <col min="1" max="1" width="8.5703125" style="15"/>
    <col min="2" max="2" width="15.5703125" style="15" customWidth="1"/>
    <col min="3" max="3" width="30.5703125" style="15" customWidth="1"/>
    <col min="4" max="4" width="15.42578125" style="15" bestFit="1" customWidth="1"/>
    <col min="5" max="5" width="4.140625" style="15" bestFit="1" customWidth="1"/>
    <col min="6" max="6" width="4.42578125" style="15" bestFit="1" customWidth="1"/>
    <col min="7" max="7" width="4" style="15" bestFit="1" customWidth="1"/>
    <col min="8" max="8" width="4.140625" style="15" bestFit="1" customWidth="1"/>
    <col min="9" max="9" width="4.42578125" style="15" bestFit="1" customWidth="1"/>
    <col min="10" max="10" width="4.140625" style="15" bestFit="1" customWidth="1"/>
    <col min="11" max="11" width="4.85546875" style="15" bestFit="1" customWidth="1"/>
    <col min="12" max="12" width="4.42578125" style="15" bestFit="1" customWidth="1"/>
    <col min="13" max="16" width="4.140625" style="15" bestFit="1" customWidth="1"/>
    <col min="17" max="17" width="8.5703125" style="15"/>
    <col min="18" max="18" width="29.140625" style="15" customWidth="1"/>
    <col min="19" max="19" width="15" style="15" bestFit="1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426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156</v>
      </c>
      <c r="B3" s="2856"/>
      <c r="C3" s="4178" t="s">
        <v>372</v>
      </c>
      <c r="D3" s="4178"/>
      <c r="E3" s="4178"/>
      <c r="F3" s="4178"/>
      <c r="G3" s="4178"/>
      <c r="H3" s="4178"/>
      <c r="I3" s="4178"/>
      <c r="J3" s="4178"/>
      <c r="K3" s="4178"/>
      <c r="L3" s="4178"/>
      <c r="M3" s="4178"/>
      <c r="N3" s="4178"/>
      <c r="O3" s="4178"/>
      <c r="P3" s="4178"/>
      <c r="Q3" s="4178"/>
      <c r="R3" s="4178"/>
      <c r="S3" s="4179"/>
    </row>
    <row r="4" spans="1:19">
      <c r="A4" s="3168"/>
      <c r="B4" s="3169"/>
      <c r="C4" s="1087" t="s">
        <v>170</v>
      </c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1"/>
    </row>
    <row r="5" spans="1:19" ht="24.75" thickBot="1">
      <c r="A5" s="3168"/>
      <c r="B5" s="3169"/>
      <c r="C5" s="903"/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19"/>
      <c r="S5" s="320"/>
    </row>
    <row r="6" spans="1:19">
      <c r="A6" s="71" t="s">
        <v>63</v>
      </c>
      <c r="B6" s="395"/>
      <c r="C6" s="3020" t="s">
        <v>1001</v>
      </c>
      <c r="D6" s="3020"/>
      <c r="E6" s="3020"/>
      <c r="F6" s="3020"/>
      <c r="G6" s="3020"/>
      <c r="H6" s="3020"/>
      <c r="I6" s="3020"/>
      <c r="J6" s="3020"/>
      <c r="K6" s="3020"/>
      <c r="L6" s="3020"/>
      <c r="M6" s="3020"/>
      <c r="N6" s="3020"/>
      <c r="O6" s="3020"/>
      <c r="P6" s="3021"/>
      <c r="Q6" s="2868" t="s">
        <v>564</v>
      </c>
      <c r="R6" s="2869"/>
      <c r="S6" s="2870"/>
    </row>
    <row r="7" spans="1:19">
      <c r="A7" s="4166" t="s">
        <v>62</v>
      </c>
      <c r="B7" s="4167"/>
      <c r="C7" s="4180" t="s">
        <v>171</v>
      </c>
      <c r="D7" s="4181"/>
      <c r="E7" s="4181"/>
      <c r="F7" s="4181"/>
      <c r="G7" s="4181"/>
      <c r="H7" s="4181"/>
      <c r="I7" s="4181"/>
      <c r="J7" s="4181"/>
      <c r="K7" s="4181"/>
      <c r="L7" s="4181"/>
      <c r="M7" s="4181"/>
      <c r="N7" s="4181"/>
      <c r="O7" s="4181"/>
      <c r="P7" s="4182"/>
      <c r="Q7" s="3460" t="s">
        <v>172</v>
      </c>
      <c r="R7" s="3461"/>
      <c r="S7" s="3462"/>
    </row>
    <row r="8" spans="1:19">
      <c r="A8" s="4168"/>
      <c r="B8" s="4169"/>
      <c r="C8" s="2965" t="s">
        <v>173</v>
      </c>
      <c r="D8" s="2965"/>
      <c r="E8" s="2965"/>
      <c r="F8" s="2965"/>
      <c r="G8" s="2965"/>
      <c r="H8" s="2965"/>
      <c r="I8" s="2965"/>
      <c r="J8" s="2965"/>
      <c r="K8" s="2965"/>
      <c r="L8" s="2965"/>
      <c r="M8" s="2965"/>
      <c r="N8" s="2965"/>
      <c r="O8" s="2965"/>
      <c r="P8" s="2966"/>
      <c r="Q8" s="329" t="s">
        <v>613</v>
      </c>
      <c r="R8" s="80"/>
      <c r="S8" s="81"/>
    </row>
    <row r="9" spans="1:19" ht="24.75" thickBot="1">
      <c r="A9" s="4170"/>
      <c r="B9" s="4171"/>
      <c r="C9" s="3274" t="s">
        <v>174</v>
      </c>
      <c r="D9" s="3274"/>
      <c r="E9" s="3104"/>
      <c r="F9" s="3104"/>
      <c r="G9" s="3104"/>
      <c r="H9" s="3104"/>
      <c r="I9" s="3104"/>
      <c r="J9" s="3104"/>
      <c r="K9" s="3104"/>
      <c r="L9" s="3104"/>
      <c r="M9" s="3104"/>
      <c r="N9" s="3104"/>
      <c r="O9" s="3104"/>
      <c r="P9" s="3104"/>
      <c r="Q9" s="3041" t="s">
        <v>59</v>
      </c>
      <c r="R9" s="3042"/>
      <c r="S9" s="3043"/>
    </row>
    <row r="10" spans="1:19" ht="24.75" thickBot="1">
      <c r="A10" s="2903" t="s">
        <v>499</v>
      </c>
      <c r="B10" s="2904"/>
      <c r="C10" s="2904"/>
      <c r="D10" s="202" t="s">
        <v>585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525</v>
      </c>
      <c r="R10" s="325"/>
      <c r="S10" s="326" t="s">
        <v>502</v>
      </c>
    </row>
    <row r="11" spans="1:19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321" t="s">
        <v>175</v>
      </c>
      <c r="R11" s="208"/>
      <c r="S11" s="512" t="s">
        <v>78</v>
      </c>
    </row>
    <row r="12" spans="1:19" ht="24.75" thickBot="1">
      <c r="A12" s="310" t="s">
        <v>176</v>
      </c>
      <c r="B12" s="311"/>
      <c r="C12" s="312"/>
      <c r="D12" s="198">
        <v>25</v>
      </c>
      <c r="E12" s="282">
        <v>10</v>
      </c>
      <c r="F12" s="216"/>
      <c r="G12" s="787"/>
      <c r="H12" s="786"/>
      <c r="I12" s="787"/>
      <c r="J12" s="217"/>
      <c r="K12" s="215"/>
      <c r="L12" s="215"/>
      <c r="M12" s="215"/>
      <c r="N12" s="215"/>
      <c r="O12" s="215"/>
      <c r="P12" s="218"/>
      <c r="Q12" s="441" t="s">
        <v>177</v>
      </c>
      <c r="R12" s="516"/>
      <c r="S12" s="365"/>
    </row>
    <row r="13" spans="1:19" ht="24.75" thickBot="1">
      <c r="A13" s="3114" t="s">
        <v>178</v>
      </c>
      <c r="B13" s="3115"/>
      <c r="C13" s="3116"/>
      <c r="D13" s="199"/>
      <c r="E13" s="219"/>
      <c r="F13" s="220"/>
      <c r="G13" s="219"/>
      <c r="H13" s="77"/>
      <c r="I13" s="219"/>
      <c r="J13" s="222"/>
      <c r="K13" s="219"/>
      <c r="L13" s="219"/>
      <c r="M13" s="219"/>
      <c r="N13" s="219"/>
      <c r="O13" s="219"/>
      <c r="P13" s="224"/>
      <c r="Q13" s="324" t="s">
        <v>510</v>
      </c>
      <c r="R13" s="325"/>
      <c r="S13" s="517"/>
    </row>
    <row r="14" spans="1:19">
      <c r="A14" s="3052" t="s">
        <v>179</v>
      </c>
      <c r="B14" s="3053"/>
      <c r="C14" s="3054"/>
      <c r="D14" s="200"/>
      <c r="E14" s="77"/>
      <c r="F14" s="231"/>
      <c r="G14" s="77"/>
      <c r="H14" s="231"/>
      <c r="I14" s="77"/>
      <c r="J14" s="232"/>
      <c r="K14" s="77"/>
      <c r="L14" s="77"/>
      <c r="M14" s="77"/>
      <c r="N14" s="77"/>
      <c r="O14" s="77"/>
      <c r="P14" s="78"/>
      <c r="Q14" s="121" t="s">
        <v>45</v>
      </c>
      <c r="R14" s="518"/>
      <c r="S14" s="188"/>
    </row>
    <row r="15" spans="1:19" ht="24.75" thickBot="1">
      <c r="A15" s="3052" t="s">
        <v>180</v>
      </c>
      <c r="B15" s="3053"/>
      <c r="C15" s="3054"/>
      <c r="D15" s="200">
        <v>25</v>
      </c>
      <c r="E15" s="283">
        <v>10</v>
      </c>
      <c r="F15" s="231"/>
      <c r="G15" s="77"/>
      <c r="H15" s="231"/>
      <c r="I15" s="77"/>
      <c r="J15" s="232"/>
      <c r="K15" s="77"/>
      <c r="L15" s="77"/>
      <c r="M15" s="77"/>
      <c r="N15" s="77"/>
      <c r="O15" s="77"/>
      <c r="P15" s="78"/>
      <c r="Q15" s="73"/>
      <c r="R15" s="74"/>
      <c r="S15" s="75"/>
    </row>
    <row r="16" spans="1:19" ht="24.75" thickBot="1">
      <c r="A16" s="3052" t="s">
        <v>181</v>
      </c>
      <c r="B16" s="3053"/>
      <c r="C16" s="3054"/>
      <c r="D16" s="200"/>
      <c r="E16" s="77"/>
      <c r="F16" s="231"/>
      <c r="G16" s="77"/>
      <c r="H16" s="231"/>
      <c r="I16" s="77"/>
      <c r="J16" s="232"/>
      <c r="K16" s="77"/>
      <c r="L16" s="77"/>
      <c r="M16" s="77"/>
      <c r="N16" s="77"/>
      <c r="O16" s="77"/>
      <c r="P16" s="78"/>
      <c r="Q16" s="324" t="s">
        <v>511</v>
      </c>
      <c r="R16" s="325"/>
      <c r="S16" s="517"/>
    </row>
    <row r="17" spans="1:19">
      <c r="A17" s="3052" t="s">
        <v>182</v>
      </c>
      <c r="B17" s="3053"/>
      <c r="C17" s="3054"/>
      <c r="D17" s="200">
        <v>25</v>
      </c>
      <c r="E17" s="225"/>
      <c r="F17" s="226"/>
      <c r="G17" s="284">
        <v>5</v>
      </c>
      <c r="H17" s="226"/>
      <c r="I17" s="225"/>
      <c r="J17" s="285">
        <v>5</v>
      </c>
      <c r="K17" s="225"/>
      <c r="L17" s="225"/>
      <c r="M17" s="283">
        <v>5</v>
      </c>
      <c r="N17" s="225"/>
      <c r="O17" s="225"/>
      <c r="P17" s="286">
        <v>5</v>
      </c>
      <c r="Q17" s="121" t="s">
        <v>183</v>
      </c>
      <c r="R17" s="208"/>
      <c r="S17" s="188"/>
    </row>
    <row r="18" spans="1:19">
      <c r="A18" s="3052" t="s">
        <v>373</v>
      </c>
      <c r="B18" s="3053"/>
      <c r="C18" s="3054"/>
      <c r="D18" s="200"/>
      <c r="E18" s="77"/>
      <c r="F18" s="231"/>
      <c r="G18" s="77"/>
      <c r="H18" s="231"/>
      <c r="I18" s="77"/>
      <c r="J18" s="232"/>
      <c r="K18" s="77"/>
      <c r="L18" s="77"/>
      <c r="M18" s="77"/>
      <c r="N18" s="77"/>
      <c r="O18" s="77"/>
      <c r="P18" s="78"/>
      <c r="Q18" s="329"/>
      <c r="R18" s="80"/>
      <c r="S18" s="81"/>
    </row>
    <row r="19" spans="1:19" ht="24.75" thickBot="1">
      <c r="A19" s="313" t="s">
        <v>184</v>
      </c>
      <c r="B19" s="314"/>
      <c r="C19" s="315"/>
      <c r="D19" s="200"/>
      <c r="E19" s="77"/>
      <c r="F19" s="231"/>
      <c r="G19" s="77"/>
      <c r="H19" s="231"/>
      <c r="I19" s="77"/>
      <c r="J19" s="232"/>
      <c r="K19" s="77"/>
      <c r="L19" s="77"/>
      <c r="M19" s="77"/>
      <c r="N19" s="77"/>
      <c r="O19" s="77"/>
      <c r="P19" s="78"/>
      <c r="Q19" s="73"/>
      <c r="R19" s="74"/>
      <c r="S19" s="342"/>
    </row>
    <row r="20" spans="1:19" ht="24.75" thickBot="1">
      <c r="A20" s="3052" t="s">
        <v>185</v>
      </c>
      <c r="B20" s="3053"/>
      <c r="C20" s="3054"/>
      <c r="D20" s="200">
        <v>25</v>
      </c>
      <c r="E20" s="283">
        <v>5</v>
      </c>
      <c r="F20" s="287">
        <v>5</v>
      </c>
      <c r="G20" s="283">
        <v>5</v>
      </c>
      <c r="H20" s="283">
        <v>5</v>
      </c>
      <c r="I20" s="283">
        <v>5</v>
      </c>
      <c r="J20" s="283">
        <v>5</v>
      </c>
      <c r="K20" s="283">
        <v>5</v>
      </c>
      <c r="L20" s="283">
        <v>5</v>
      </c>
      <c r="M20" s="283">
        <v>5</v>
      </c>
      <c r="N20" s="283">
        <v>5</v>
      </c>
      <c r="O20" s="283">
        <v>5</v>
      </c>
      <c r="P20" s="283">
        <v>5</v>
      </c>
      <c r="Q20" s="3035" t="s">
        <v>504</v>
      </c>
      <c r="R20" s="3036"/>
      <c r="S20" s="3037"/>
    </row>
    <row r="21" spans="1:19">
      <c r="A21" s="3052" t="s">
        <v>186</v>
      </c>
      <c r="B21" s="3053"/>
      <c r="C21" s="3054"/>
      <c r="D21" s="200"/>
      <c r="E21" s="77"/>
      <c r="F21" s="231"/>
      <c r="G21" s="77"/>
      <c r="H21" s="231"/>
      <c r="I21" s="77"/>
      <c r="J21" s="232"/>
      <c r="K21" s="77"/>
      <c r="L21" s="77"/>
      <c r="M21" s="77"/>
      <c r="N21" s="77"/>
      <c r="O21" s="77"/>
      <c r="P21" s="78"/>
      <c r="Q21" s="3055" t="s">
        <v>12</v>
      </c>
      <c r="R21" s="3056"/>
      <c r="S21" s="213" t="s">
        <v>13</v>
      </c>
    </row>
    <row r="22" spans="1:19">
      <c r="A22" s="3052" t="s">
        <v>187</v>
      </c>
      <c r="B22" s="3053"/>
      <c r="C22" s="3054"/>
      <c r="D22" s="166"/>
      <c r="E22" s="83"/>
      <c r="F22" s="84"/>
      <c r="G22" s="83"/>
      <c r="H22" s="84"/>
      <c r="I22" s="83"/>
      <c r="J22" s="85"/>
      <c r="K22" s="83"/>
      <c r="L22" s="83"/>
      <c r="M22" s="83"/>
      <c r="N22" s="83"/>
      <c r="O22" s="83"/>
      <c r="P22" s="87"/>
      <c r="Q22" s="3283"/>
      <c r="R22" s="3284"/>
      <c r="S22" s="86"/>
    </row>
    <row r="23" spans="1:19" ht="24.75" thickBot="1">
      <c r="A23" s="3052"/>
      <c r="B23" s="3053"/>
      <c r="C23" s="3054"/>
      <c r="D23" s="166"/>
      <c r="E23" s="83"/>
      <c r="F23" s="84"/>
      <c r="G23" s="83"/>
      <c r="H23" s="84"/>
      <c r="I23" s="83"/>
      <c r="J23" s="85"/>
      <c r="K23" s="83"/>
      <c r="L23" s="83"/>
      <c r="M23" s="83"/>
      <c r="N23" s="83"/>
      <c r="O23" s="83"/>
      <c r="P23" s="87"/>
      <c r="Q23" s="3174" t="s">
        <v>14</v>
      </c>
      <c r="R23" s="3175"/>
      <c r="S23" s="630">
        <f>Q22+S22</f>
        <v>0</v>
      </c>
    </row>
    <row r="24" spans="1:19" ht="24.75" thickBot="1">
      <c r="A24" s="3688"/>
      <c r="B24" s="3689"/>
      <c r="C24" s="3690"/>
      <c r="D24" s="167"/>
      <c r="E24" s="88"/>
      <c r="F24" s="89"/>
      <c r="G24" s="88"/>
      <c r="H24" s="89"/>
      <c r="I24" s="88"/>
      <c r="J24" s="90"/>
      <c r="K24" s="88"/>
      <c r="L24" s="88"/>
      <c r="M24" s="88"/>
      <c r="N24" s="88"/>
      <c r="O24" s="88"/>
      <c r="P24" s="91"/>
      <c r="Q24" s="3035" t="s">
        <v>563</v>
      </c>
      <c r="R24" s="3036"/>
      <c r="S24" s="3037"/>
    </row>
    <row r="25" spans="1:19">
      <c r="A25" s="2894" t="s">
        <v>61</v>
      </c>
      <c r="B25" s="2895"/>
      <c r="C25" s="2896"/>
      <c r="D25" s="92">
        <f>SUM(D12:D24)</f>
        <v>100</v>
      </c>
      <c r="E25" s="93"/>
      <c r="F25" s="94"/>
      <c r="G25" s="93"/>
      <c r="H25" s="94"/>
      <c r="I25" s="93"/>
      <c r="J25" s="94"/>
      <c r="K25" s="95"/>
      <c r="L25" s="95"/>
      <c r="M25" s="95"/>
      <c r="N25" s="95"/>
      <c r="O25" s="95"/>
      <c r="P25" s="96"/>
      <c r="Q25" s="2951" t="s">
        <v>188</v>
      </c>
      <c r="R25" s="2952"/>
      <c r="S25" s="2953"/>
    </row>
    <row r="26" spans="1:19">
      <c r="A26" s="2885" t="s">
        <v>484</v>
      </c>
      <c r="B26" s="2886"/>
      <c r="C26" s="2887"/>
      <c r="D26" s="172" t="s">
        <v>68</v>
      </c>
      <c r="E26" s="97">
        <f>SUM(E12:E24)</f>
        <v>25</v>
      </c>
      <c r="F26" s="97">
        <f>SUM(F12:F24)</f>
        <v>5</v>
      </c>
      <c r="G26" s="97">
        <f>SUM(G12:G24)</f>
        <v>10</v>
      </c>
      <c r="H26" s="97">
        <f>SUM(H12:H24)</f>
        <v>5</v>
      </c>
      <c r="I26" s="97">
        <f>SUM(I12:I24)</f>
        <v>5</v>
      </c>
      <c r="J26" s="97">
        <f t="shared" ref="J26:P26" si="0">SUM(J12:J24)</f>
        <v>10</v>
      </c>
      <c r="K26" s="97">
        <f t="shared" si="0"/>
        <v>5</v>
      </c>
      <c r="L26" s="97">
        <f t="shared" si="0"/>
        <v>5</v>
      </c>
      <c r="M26" s="97">
        <f t="shared" si="0"/>
        <v>10</v>
      </c>
      <c r="N26" s="97">
        <f t="shared" si="0"/>
        <v>5</v>
      </c>
      <c r="O26" s="97">
        <f>SUM(O12:O24)</f>
        <v>5</v>
      </c>
      <c r="P26" s="98">
        <f t="shared" si="0"/>
        <v>10</v>
      </c>
      <c r="Q26" s="2891"/>
      <c r="R26" s="2892"/>
      <c r="S26" s="2893"/>
    </row>
    <row r="27" spans="1:19">
      <c r="A27" s="2888"/>
      <c r="B27" s="2889"/>
      <c r="C27" s="2890"/>
      <c r="D27" s="175" t="s">
        <v>69</v>
      </c>
      <c r="E27" s="99">
        <f>E26</f>
        <v>25</v>
      </c>
      <c r="F27" s="97">
        <f>SUM(E26:F26)</f>
        <v>30</v>
      </c>
      <c r="G27" s="97">
        <f>SUM(E26:G26)</f>
        <v>40</v>
      </c>
      <c r="H27" s="97">
        <f>SUM(E26:H26)</f>
        <v>45</v>
      </c>
      <c r="I27" s="97">
        <f>SUM(E26:I26)</f>
        <v>50</v>
      </c>
      <c r="J27" s="97">
        <f>SUM(E26:J26)</f>
        <v>60</v>
      </c>
      <c r="K27" s="97">
        <f>SUM(E26:K26)</f>
        <v>65</v>
      </c>
      <c r="L27" s="97">
        <f>SUM(E26:L26)</f>
        <v>70</v>
      </c>
      <c r="M27" s="97">
        <f>+E26+F26+G26+H26+I26+J26+K26+L26+M26</f>
        <v>80</v>
      </c>
      <c r="N27" s="97">
        <f>+E26+F26+G26+H26+I26+J26+K26+L26+M26+N26</f>
        <v>85</v>
      </c>
      <c r="O27" s="97">
        <f>+E26+F26+G26+H26+I26+J26+K26+L26+M26+N26+O26</f>
        <v>90</v>
      </c>
      <c r="P27" s="98">
        <f>+E26+F26+G26+H26+I26+J26+K26+L26+M26+N26+O26+P26</f>
        <v>100</v>
      </c>
      <c r="Q27" s="3038"/>
      <c r="R27" s="3039"/>
      <c r="S27" s="3040"/>
    </row>
    <row r="28" spans="1:19">
      <c r="A28" s="2831" t="s">
        <v>487</v>
      </c>
      <c r="B28" s="2832"/>
      <c r="C28" s="2833"/>
      <c r="D28" s="177" t="s">
        <v>68</v>
      </c>
      <c r="E28" s="100"/>
      <c r="F28" s="101"/>
      <c r="G28" s="100"/>
      <c r="H28" s="101"/>
      <c r="I28" s="100"/>
      <c r="J28" s="101"/>
      <c r="K28" s="102"/>
      <c r="L28" s="102"/>
      <c r="M28" s="102"/>
      <c r="N28" s="102"/>
      <c r="O28" s="102"/>
      <c r="P28" s="103"/>
      <c r="Q28" s="3129" t="s">
        <v>614</v>
      </c>
      <c r="R28" s="2978"/>
      <c r="S28" s="2839">
        <f>P29</f>
        <v>0</v>
      </c>
    </row>
    <row r="29" spans="1:19" ht="24.75" thickBot="1">
      <c r="A29" s="2834"/>
      <c r="B29" s="2835"/>
      <c r="C29" s="2836"/>
      <c r="D29" s="182" t="s">
        <v>72</v>
      </c>
      <c r="E29" s="104">
        <f>E28</f>
        <v>0</v>
      </c>
      <c r="F29" s="105">
        <f>SUM(E28:F28)</f>
        <v>0</v>
      </c>
      <c r="G29" s="105">
        <f>SUM(E28:G28)</f>
        <v>0</v>
      </c>
      <c r="H29" s="105">
        <f>SUM(E28:H28)</f>
        <v>0</v>
      </c>
      <c r="I29" s="105">
        <f>SUM(E28:I28)</f>
        <v>0</v>
      </c>
      <c r="J29" s="105">
        <f>SUM(E28:J28)</f>
        <v>0</v>
      </c>
      <c r="K29" s="105">
        <f>SUM(E28:K28)</f>
        <v>0</v>
      </c>
      <c r="L29" s="105">
        <f>SUM(E28:L28)</f>
        <v>0</v>
      </c>
      <c r="M29" s="105">
        <f>SUM(E28:M28)</f>
        <v>0</v>
      </c>
      <c r="N29" s="105">
        <f>SUM(E28:N28)</f>
        <v>0</v>
      </c>
      <c r="O29" s="105">
        <f>SUM(E28:O28)</f>
        <v>0</v>
      </c>
      <c r="P29" s="106">
        <f>SUM(E28:P28)</f>
        <v>0</v>
      </c>
      <c r="Q29" s="3131"/>
      <c r="R29" s="3132"/>
      <c r="S29" s="2840"/>
    </row>
    <row r="30" spans="1:19" hidden="1">
      <c r="Q30" s="2847" t="s">
        <v>719</v>
      </c>
      <c r="R30" s="2847"/>
      <c r="S30" s="2847"/>
    </row>
    <row r="31" spans="1:19" hidden="1">
      <c r="Q31" s="458"/>
      <c r="R31" s="865"/>
      <c r="S31" s="275"/>
    </row>
    <row r="32" spans="1:19" hidden="1">
      <c r="Q32" s="2829" t="s">
        <v>720</v>
      </c>
      <c r="R32" s="2829"/>
      <c r="S32" s="2829"/>
    </row>
    <row r="33" spans="17:19" hidden="1">
      <c r="Q33" s="2830" t="s">
        <v>738</v>
      </c>
      <c r="R33" s="2830"/>
      <c r="S33" s="2830"/>
    </row>
    <row r="34" spans="17:19" hidden="1"/>
  </sheetData>
  <mergeCells count="41">
    <mergeCell ref="Q30:S30"/>
    <mergeCell ref="Q32:S32"/>
    <mergeCell ref="Q33:S33"/>
    <mergeCell ref="A26:C27"/>
    <mergeCell ref="Q26:S26"/>
    <mergeCell ref="Q27:S27"/>
    <mergeCell ref="A28:C29"/>
    <mergeCell ref="S28:S29"/>
    <mergeCell ref="Q28:R29"/>
    <mergeCell ref="Q25:S25"/>
    <mergeCell ref="Q24:S24"/>
    <mergeCell ref="Q22:R22"/>
    <mergeCell ref="Q23:R23"/>
    <mergeCell ref="A24:C24"/>
    <mergeCell ref="A25:C25"/>
    <mergeCell ref="A16:C16"/>
    <mergeCell ref="A17:C17"/>
    <mergeCell ref="A22:C22"/>
    <mergeCell ref="A23:C23"/>
    <mergeCell ref="A21:C21"/>
    <mergeCell ref="A1:S1"/>
    <mergeCell ref="A2:S2"/>
    <mergeCell ref="C3:S3"/>
    <mergeCell ref="C6:P6"/>
    <mergeCell ref="C7:P7"/>
    <mergeCell ref="Q21:R21"/>
    <mergeCell ref="A3:B5"/>
    <mergeCell ref="A7:B9"/>
    <mergeCell ref="Q7:S7"/>
    <mergeCell ref="C9:P9"/>
    <mergeCell ref="Q9:S9"/>
    <mergeCell ref="A10:C11"/>
    <mergeCell ref="E10:P10"/>
    <mergeCell ref="Q20:S20"/>
    <mergeCell ref="A18:C18"/>
    <mergeCell ref="A20:C20"/>
    <mergeCell ref="Q6:S6"/>
    <mergeCell ref="C8:P8"/>
    <mergeCell ref="A13:C13"/>
    <mergeCell ref="A14:C14"/>
    <mergeCell ref="A15:C15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 scaleWithDoc="0" alignWithMargins="0">
    <oddHeader>&amp;R&amp;"Angsana New,ธรรมดา"&amp;18 48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C00000"/>
  </sheetPr>
  <dimension ref="A1:S46"/>
  <sheetViews>
    <sheetView view="pageLayout" zoomScaleNormal="80" workbookViewId="0">
      <selection activeCell="A5" sqref="A5:P6"/>
    </sheetView>
  </sheetViews>
  <sheetFormatPr defaultColWidth="8.5703125" defaultRowHeight="24"/>
  <cols>
    <col min="1" max="1" width="8.5703125" style="15"/>
    <col min="2" max="2" width="17.85546875" style="15" customWidth="1"/>
    <col min="3" max="3" width="39.5703125" style="15" customWidth="1"/>
    <col min="4" max="4" width="17.42578125" style="15" customWidth="1"/>
    <col min="5" max="5" width="4.140625" style="15" bestFit="1" customWidth="1"/>
    <col min="6" max="6" width="4.42578125" style="15" bestFit="1" customWidth="1"/>
    <col min="7" max="7" width="4" style="15" bestFit="1" customWidth="1"/>
    <col min="8" max="8" width="4.140625" style="15" bestFit="1" customWidth="1"/>
    <col min="9" max="9" width="4.42578125" style="15" bestFit="1" customWidth="1"/>
    <col min="10" max="10" width="4.140625" style="15" bestFit="1" customWidth="1"/>
    <col min="11" max="11" width="4.85546875" style="15" bestFit="1" customWidth="1"/>
    <col min="12" max="12" width="4.42578125" style="15" bestFit="1" customWidth="1"/>
    <col min="13" max="13" width="4.140625" style="15" bestFit="1" customWidth="1"/>
    <col min="14" max="14" width="3.85546875" style="15" bestFit="1" customWidth="1"/>
    <col min="15" max="16" width="4.140625" style="15" bestFit="1" customWidth="1"/>
    <col min="17" max="17" width="17.5703125" style="15" customWidth="1"/>
    <col min="18" max="18" width="21.5703125" style="15" customWidth="1"/>
    <col min="19" max="19" width="26.8554687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426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156</v>
      </c>
      <c r="B3" s="2856"/>
      <c r="C3" s="3122" t="s">
        <v>189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5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63</v>
      </c>
      <c r="B5" s="2926"/>
      <c r="C5" s="2925" t="s">
        <v>1002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564</v>
      </c>
      <c r="R5" s="2869"/>
      <c r="S5" s="2870"/>
    </row>
    <row r="6" spans="1:19" ht="21" customHeight="1">
      <c r="A6" s="3130"/>
      <c r="B6" s="2980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76</v>
      </c>
      <c r="R6" s="2922"/>
      <c r="S6" s="2923"/>
    </row>
    <row r="7" spans="1:19">
      <c r="A7" s="2871" t="s">
        <v>62</v>
      </c>
      <c r="B7" s="2872"/>
      <c r="C7" s="3023" t="s">
        <v>190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73" t="s">
        <v>615</v>
      </c>
      <c r="R7" s="74"/>
      <c r="S7" s="75"/>
    </row>
    <row r="8" spans="1:19" ht="24.75" thickBot="1">
      <c r="A8" s="2873"/>
      <c r="B8" s="2874"/>
      <c r="C8" s="941" t="s">
        <v>191</v>
      </c>
      <c r="D8" s="941"/>
      <c r="E8" s="941"/>
      <c r="F8" s="941"/>
      <c r="G8" s="941"/>
      <c r="H8" s="941"/>
      <c r="I8" s="941"/>
      <c r="J8" s="941"/>
      <c r="K8" s="941"/>
      <c r="L8" s="941"/>
      <c r="M8" s="941"/>
      <c r="N8" s="941"/>
      <c r="O8" s="941"/>
      <c r="P8" s="1008"/>
      <c r="Q8" s="3041" t="s">
        <v>59</v>
      </c>
      <c r="R8" s="3042"/>
      <c r="S8" s="3043"/>
    </row>
    <row r="9" spans="1:19" ht="24.75" thickBot="1">
      <c r="A9" s="2903" t="s">
        <v>616</v>
      </c>
      <c r="B9" s="2904"/>
      <c r="C9" s="2904"/>
      <c r="D9" s="202" t="s">
        <v>593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532</v>
      </c>
      <c r="R9" s="74"/>
      <c r="S9" s="985" t="s">
        <v>502</v>
      </c>
    </row>
    <row r="10" spans="1:19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907" t="s">
        <v>192</v>
      </c>
      <c r="R10" s="508"/>
      <c r="S10" s="986" t="s">
        <v>193</v>
      </c>
    </row>
    <row r="11" spans="1:19" ht="24.75" thickBot="1">
      <c r="A11" s="235" t="s">
        <v>194</v>
      </c>
      <c r="B11" s="236"/>
      <c r="C11" s="237"/>
      <c r="D11" s="238"/>
      <c r="E11" s="239"/>
      <c r="F11" s="240"/>
      <c r="G11" s="239"/>
      <c r="H11" s="240"/>
      <c r="I11" s="239"/>
      <c r="J11" s="241"/>
      <c r="K11" s="239"/>
      <c r="L11" s="239"/>
      <c r="M11" s="239"/>
      <c r="N11" s="239"/>
      <c r="O11" s="239"/>
      <c r="P11" s="242"/>
      <c r="Q11" s="481"/>
      <c r="R11" s="391"/>
      <c r="S11" s="989"/>
    </row>
    <row r="12" spans="1:19" ht="24.75" thickBot="1">
      <c r="A12" s="243" t="s">
        <v>195</v>
      </c>
      <c r="B12" s="244"/>
      <c r="C12" s="245"/>
      <c r="D12" s="246">
        <v>16</v>
      </c>
      <c r="E12" s="866"/>
      <c r="F12" s="866"/>
      <c r="G12" s="288">
        <v>5</v>
      </c>
      <c r="H12" s="288">
        <v>6</v>
      </c>
      <c r="I12" s="288">
        <v>5</v>
      </c>
      <c r="J12" s="248"/>
      <c r="K12" s="248"/>
      <c r="L12" s="248"/>
      <c r="M12" s="248"/>
      <c r="N12" s="248"/>
      <c r="O12" s="248"/>
      <c r="P12" s="249"/>
      <c r="Q12" s="73" t="s">
        <v>510</v>
      </c>
      <c r="R12" s="74"/>
      <c r="S12" s="75"/>
    </row>
    <row r="13" spans="1:19">
      <c r="A13" s="3052" t="s">
        <v>196</v>
      </c>
      <c r="B13" s="3053"/>
      <c r="C13" s="3054"/>
      <c r="D13" s="934"/>
      <c r="E13" s="250"/>
      <c r="F13" s="251"/>
      <c r="G13" s="925"/>
      <c r="H13" s="251"/>
      <c r="I13" s="925"/>
      <c r="J13" s="252"/>
      <c r="K13" s="925"/>
      <c r="L13" s="925"/>
      <c r="M13" s="925"/>
      <c r="N13" s="925"/>
      <c r="O13" s="925"/>
      <c r="P13" s="253"/>
      <c r="Q13" s="987" t="s">
        <v>44</v>
      </c>
      <c r="R13" s="988"/>
      <c r="S13" s="843"/>
    </row>
    <row r="14" spans="1:19" ht="24.75" thickBot="1">
      <c r="A14" s="3052" t="s">
        <v>197</v>
      </c>
      <c r="B14" s="3053"/>
      <c r="C14" s="3054"/>
      <c r="D14" s="934"/>
      <c r="E14" s="250"/>
      <c r="F14" s="251"/>
      <c r="G14" s="925"/>
      <c r="H14" s="251"/>
      <c r="I14" s="925"/>
      <c r="J14" s="252"/>
      <c r="K14" s="925"/>
      <c r="L14" s="925"/>
      <c r="M14" s="925"/>
      <c r="N14" s="925"/>
      <c r="O14" s="925"/>
      <c r="P14" s="253"/>
      <c r="Q14" s="990"/>
      <c r="R14" s="468"/>
      <c r="S14" s="342"/>
    </row>
    <row r="15" spans="1:19" ht="24.75" thickBot="1">
      <c r="A15" s="3052" t="s">
        <v>198</v>
      </c>
      <c r="B15" s="3053"/>
      <c r="C15" s="3054"/>
      <c r="D15" s="934"/>
      <c r="E15" s="250"/>
      <c r="F15" s="251"/>
      <c r="G15" s="925"/>
      <c r="H15" s="251"/>
      <c r="I15" s="925"/>
      <c r="J15" s="252"/>
      <c r="K15" s="925"/>
      <c r="L15" s="925"/>
      <c r="M15" s="925"/>
      <c r="N15" s="925"/>
      <c r="O15" s="925"/>
      <c r="P15" s="253"/>
      <c r="Q15" s="324" t="s">
        <v>511</v>
      </c>
      <c r="R15" s="325"/>
      <c r="S15" s="517"/>
    </row>
    <row r="16" spans="1:19">
      <c r="A16" s="3052" t="s">
        <v>199</v>
      </c>
      <c r="B16" s="3053"/>
      <c r="C16" s="3054"/>
      <c r="D16" s="934"/>
      <c r="E16" s="254"/>
      <c r="F16" s="255"/>
      <c r="G16" s="149"/>
      <c r="H16" s="255"/>
      <c r="I16" s="149"/>
      <c r="J16" s="256"/>
      <c r="K16" s="149"/>
      <c r="L16" s="149"/>
      <c r="M16" s="149"/>
      <c r="N16" s="149"/>
      <c r="O16" s="149"/>
      <c r="P16" s="257"/>
      <c r="Q16" s="121" t="s">
        <v>45</v>
      </c>
      <c r="R16" s="208"/>
      <c r="S16" s="188"/>
    </row>
    <row r="17" spans="1:19" ht="24.75" thickBot="1">
      <c r="A17" s="3106" t="s">
        <v>200</v>
      </c>
      <c r="B17" s="3107"/>
      <c r="C17" s="3108"/>
      <c r="D17" s="934">
        <v>16</v>
      </c>
      <c r="E17" s="250"/>
      <c r="F17" s="148"/>
      <c r="G17" s="258">
        <v>8</v>
      </c>
      <c r="H17" s="147">
        <v>8</v>
      </c>
      <c r="I17" s="925"/>
      <c r="J17" s="252"/>
      <c r="K17" s="925"/>
      <c r="L17" s="925"/>
      <c r="M17" s="925"/>
      <c r="N17" s="925"/>
      <c r="O17" s="925"/>
      <c r="P17" s="253"/>
      <c r="Q17" s="73"/>
      <c r="R17" s="74"/>
      <c r="S17" s="75"/>
    </row>
    <row r="18" spans="1:19" ht="24.75" thickBot="1">
      <c r="A18" s="3106" t="s">
        <v>201</v>
      </c>
      <c r="B18" s="3107"/>
      <c r="C18" s="3108"/>
      <c r="D18" s="934">
        <v>16</v>
      </c>
      <c r="E18" s="254"/>
      <c r="F18" s="148"/>
      <c r="G18" s="258">
        <v>5</v>
      </c>
      <c r="H18" s="147">
        <v>5</v>
      </c>
      <c r="I18" s="147">
        <v>6</v>
      </c>
      <c r="J18" s="256"/>
      <c r="K18" s="149"/>
      <c r="L18" s="149"/>
      <c r="M18" s="149"/>
      <c r="N18" s="149"/>
      <c r="O18" s="149"/>
      <c r="P18" s="257"/>
      <c r="Q18" s="3035" t="s">
        <v>504</v>
      </c>
      <c r="R18" s="3036"/>
      <c r="S18" s="3037"/>
    </row>
    <row r="19" spans="1:19">
      <c r="A19" s="3106" t="s">
        <v>202</v>
      </c>
      <c r="B19" s="3107"/>
      <c r="C19" s="3107"/>
      <c r="D19" s="200">
        <v>16</v>
      </c>
      <c r="E19" s="250"/>
      <c r="F19" s="148"/>
      <c r="G19" s="148"/>
      <c r="H19" s="258">
        <v>8</v>
      </c>
      <c r="I19" s="925"/>
      <c r="J19" s="258">
        <v>8</v>
      </c>
      <c r="K19" s="925"/>
      <c r="L19" s="925"/>
      <c r="M19" s="925"/>
      <c r="N19" s="925"/>
      <c r="O19" s="925"/>
      <c r="P19" s="253"/>
      <c r="Q19" s="3684" t="s">
        <v>12</v>
      </c>
      <c r="R19" s="3685"/>
      <c r="S19" s="213" t="s">
        <v>13</v>
      </c>
    </row>
    <row r="20" spans="1:19">
      <c r="A20" s="259" t="s">
        <v>203</v>
      </c>
      <c r="B20" s="260"/>
      <c r="C20" s="261"/>
      <c r="D20" s="778">
        <v>16</v>
      </c>
      <c r="E20" s="254"/>
      <c r="F20" s="149"/>
      <c r="G20" s="149"/>
      <c r="H20" s="255"/>
      <c r="I20" s="149"/>
      <c r="J20" s="262">
        <v>4</v>
      </c>
      <c r="K20" s="147">
        <v>4</v>
      </c>
      <c r="L20" s="147">
        <v>4</v>
      </c>
      <c r="M20" s="147">
        <v>4</v>
      </c>
      <c r="N20" s="123"/>
      <c r="O20" s="149"/>
      <c r="P20" s="257"/>
      <c r="Q20" s="4183"/>
      <c r="R20" s="4184"/>
      <c r="S20" s="86"/>
    </row>
    <row r="21" spans="1:19">
      <c r="A21" s="3106" t="s">
        <v>204</v>
      </c>
      <c r="B21" s="3107"/>
      <c r="C21" s="3108"/>
      <c r="D21" s="778">
        <v>20</v>
      </c>
      <c r="E21" s="250"/>
      <c r="F21" s="251"/>
      <c r="G21" s="925"/>
      <c r="H21" s="251"/>
      <c r="I21" s="925"/>
      <c r="J21" s="252"/>
      <c r="K21" s="925"/>
      <c r="L21" s="925"/>
      <c r="M21" s="925"/>
      <c r="N21" s="147">
        <v>5</v>
      </c>
      <c r="O21" s="147">
        <v>5</v>
      </c>
      <c r="P21" s="263">
        <v>10</v>
      </c>
      <c r="Q21" s="4185" t="s">
        <v>14</v>
      </c>
      <c r="R21" s="4186"/>
      <c r="S21" s="563">
        <f>Q20+S20</f>
        <v>0</v>
      </c>
    </row>
    <row r="22" spans="1:19">
      <c r="A22" s="3003"/>
      <c r="B22" s="3004"/>
      <c r="C22" s="3004"/>
      <c r="D22" s="167"/>
      <c r="E22" s="264"/>
      <c r="F22" s="265"/>
      <c r="G22" s="264"/>
      <c r="H22" s="265"/>
      <c r="I22" s="264"/>
      <c r="J22" s="266"/>
      <c r="K22" s="264"/>
      <c r="L22" s="264"/>
      <c r="M22" s="264"/>
      <c r="N22" s="264"/>
      <c r="O22" s="264"/>
      <c r="P22" s="267"/>
      <c r="Q22" s="2837" t="s">
        <v>16</v>
      </c>
      <c r="R22" s="3051"/>
      <c r="S22" s="4187"/>
    </row>
    <row r="23" spans="1:19">
      <c r="A23" s="2894" t="s">
        <v>61</v>
      </c>
      <c r="B23" s="2895"/>
      <c r="C23" s="2895"/>
      <c r="D23" s="92">
        <f>SUM(D11:D22)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2964" t="s">
        <v>205</v>
      </c>
      <c r="R23" s="2965"/>
      <c r="S23" s="2966"/>
    </row>
    <row r="24" spans="1:19">
      <c r="A24" s="2885" t="s">
        <v>484</v>
      </c>
      <c r="B24" s="2886"/>
      <c r="C24" s="2887"/>
      <c r="D24" s="172" t="s">
        <v>485</v>
      </c>
      <c r="E24" s="97">
        <f>SUM(E11:E22)</f>
        <v>0</v>
      </c>
      <c r="F24" s="97">
        <f>SUM(F11:F22)</f>
        <v>0</v>
      </c>
      <c r="G24" s="97">
        <f t="shared" ref="G24:P24" si="0">SUM(G11:G22)</f>
        <v>18</v>
      </c>
      <c r="H24" s="97">
        <f t="shared" si="0"/>
        <v>27</v>
      </c>
      <c r="I24" s="97">
        <f t="shared" si="0"/>
        <v>11</v>
      </c>
      <c r="J24" s="97">
        <f t="shared" si="0"/>
        <v>12</v>
      </c>
      <c r="K24" s="97">
        <f t="shared" si="0"/>
        <v>4</v>
      </c>
      <c r="L24" s="97">
        <f t="shared" si="0"/>
        <v>4</v>
      </c>
      <c r="M24" s="97">
        <f t="shared" si="0"/>
        <v>4</v>
      </c>
      <c r="N24" s="97">
        <f t="shared" si="0"/>
        <v>5</v>
      </c>
      <c r="O24" s="97">
        <f t="shared" si="0"/>
        <v>5</v>
      </c>
      <c r="P24" s="98">
        <f t="shared" si="0"/>
        <v>10</v>
      </c>
      <c r="Q24" s="2891"/>
      <c r="R24" s="2892"/>
      <c r="S24" s="2893"/>
    </row>
    <row r="25" spans="1:19">
      <c r="A25" s="2888"/>
      <c r="B25" s="2889"/>
      <c r="C25" s="2890"/>
      <c r="D25" s="175" t="s">
        <v>69</v>
      </c>
      <c r="E25" s="99">
        <f>E24</f>
        <v>0</v>
      </c>
      <c r="F25" s="97">
        <f>SUM(E24:F24)</f>
        <v>0</v>
      </c>
      <c r="G25" s="97">
        <f>SUM(E24:G24)</f>
        <v>18</v>
      </c>
      <c r="H25" s="97">
        <f>SUM(E24:H24)</f>
        <v>45</v>
      </c>
      <c r="I25" s="97">
        <f>SUM(E24:I24)</f>
        <v>56</v>
      </c>
      <c r="J25" s="97">
        <f>SUM(E24:J24)</f>
        <v>68</v>
      </c>
      <c r="K25" s="97">
        <f>SUM(E24:K24)</f>
        <v>72</v>
      </c>
      <c r="L25" s="97">
        <f>SUM(E24:L24)</f>
        <v>76</v>
      </c>
      <c r="M25" s="97">
        <f>SUM(E24:M24)</f>
        <v>80</v>
      </c>
      <c r="N25" s="97">
        <f>SUM(E24:N24)</f>
        <v>85</v>
      </c>
      <c r="O25" s="97">
        <f>SUM(E24:O24)</f>
        <v>90</v>
      </c>
      <c r="P25" s="98">
        <f>SUM(E24:P24)</f>
        <v>100</v>
      </c>
      <c r="Q25" s="3038"/>
      <c r="R25" s="3039"/>
      <c r="S25" s="3040"/>
    </row>
    <row r="26" spans="1:19">
      <c r="A26" s="2831" t="s">
        <v>487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3129" t="s">
        <v>614</v>
      </c>
      <c r="R26" s="2978"/>
      <c r="S26" s="2839">
        <f>P27</f>
        <v>0</v>
      </c>
    </row>
    <row r="27" spans="1:19" ht="24.75" thickBot="1">
      <c r="A27" s="2834"/>
      <c r="B27" s="2835"/>
      <c r="C27" s="2836"/>
      <c r="D27" s="182" t="s">
        <v>72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3131"/>
      <c r="R27" s="3132"/>
      <c r="S27" s="2840"/>
    </row>
    <row r="28" spans="1:19" hidden="1">
      <c r="Q28" s="2847" t="s">
        <v>719</v>
      </c>
      <c r="R28" s="2847"/>
      <c r="S28" s="2847"/>
    </row>
    <row r="29" spans="1:19" ht="18" hidden="1" customHeight="1">
      <c r="Q29" s="458"/>
      <c r="R29" s="865"/>
      <c r="S29" s="275"/>
    </row>
    <row r="30" spans="1:19" hidden="1">
      <c r="Q30" s="2829" t="s">
        <v>720</v>
      </c>
      <c r="R30" s="2829"/>
      <c r="S30" s="2829"/>
    </row>
    <row r="31" spans="1:19" hidden="1">
      <c r="Q31" s="2830" t="s">
        <v>739</v>
      </c>
      <c r="R31" s="2830"/>
      <c r="S31" s="2830"/>
    </row>
    <row r="32" spans="1:19" hidden="1"/>
    <row r="38" spans="1:19" ht="24.75" hidden="1" thickBot="1"/>
    <row r="39" spans="1:19" ht="24.75" hidden="1" thickBot="1">
      <c r="A39" s="3669" t="s">
        <v>67</v>
      </c>
      <c r="B39" s="3670"/>
      <c r="C39" s="3670"/>
      <c r="D39" s="3670"/>
      <c r="E39" s="3670"/>
      <c r="F39" s="3670"/>
      <c r="G39" s="3670"/>
      <c r="H39" s="3670"/>
      <c r="I39" s="3670"/>
      <c r="J39" s="3670"/>
      <c r="K39" s="3670"/>
      <c r="L39" s="3670"/>
      <c r="M39" s="3670"/>
      <c r="N39" s="3670"/>
      <c r="O39" s="3670"/>
      <c r="P39" s="3670"/>
      <c r="Q39" s="3670"/>
      <c r="R39" s="3670"/>
      <c r="S39" s="3671"/>
    </row>
    <row r="40" spans="1:19" hidden="1">
      <c r="A40" s="3797"/>
      <c r="B40" s="3798"/>
      <c r="C40" s="3798"/>
      <c r="D40" s="3798"/>
      <c r="E40" s="3798"/>
      <c r="F40" s="3798"/>
      <c r="G40" s="3798"/>
      <c r="H40" s="3798"/>
      <c r="I40" s="3798"/>
      <c r="J40" s="3798"/>
      <c r="K40" s="3798"/>
      <c r="L40" s="3798"/>
      <c r="M40" s="3798"/>
      <c r="N40" s="3798"/>
      <c r="O40" s="3798"/>
      <c r="P40" s="3798"/>
      <c r="Q40" s="3798"/>
      <c r="R40" s="3798"/>
      <c r="S40" s="3799"/>
    </row>
    <row r="41" spans="1:19" hidden="1">
      <c r="A41" s="3076" t="s">
        <v>494</v>
      </c>
      <c r="B41" s="3077"/>
      <c r="C41" s="3077"/>
      <c r="D41" s="3077"/>
      <c r="E41" s="3077"/>
      <c r="F41" s="3077"/>
      <c r="G41" s="3077"/>
      <c r="H41" s="3077"/>
      <c r="I41" s="3077"/>
      <c r="J41" s="3077"/>
      <c r="K41" s="3077"/>
      <c r="L41" s="3077"/>
      <c r="M41" s="3077"/>
      <c r="N41" s="3077"/>
      <c r="O41" s="3077"/>
      <c r="P41" s="3077"/>
      <c r="Q41" s="3077"/>
      <c r="R41" s="3077"/>
      <c r="S41" s="3300"/>
    </row>
    <row r="42" spans="1:19" hidden="1">
      <c r="A42" s="3076" t="s">
        <v>495</v>
      </c>
      <c r="B42" s="3077"/>
      <c r="C42" s="3077"/>
      <c r="D42" s="3077"/>
      <c r="E42" s="3077"/>
      <c r="F42" s="3077"/>
      <c r="G42" s="3077"/>
      <c r="H42" s="3077"/>
      <c r="I42" s="3077"/>
      <c r="J42" s="3077"/>
      <c r="K42" s="3077"/>
      <c r="L42" s="3077"/>
      <c r="M42" s="3077"/>
      <c r="N42" s="3077"/>
      <c r="O42" s="3077"/>
      <c r="P42" s="3077"/>
      <c r="Q42" s="3077"/>
      <c r="R42" s="3077"/>
      <c r="S42" s="3300"/>
    </row>
    <row r="43" spans="1:19" ht="24.75" hidden="1" thickBot="1">
      <c r="A43" s="2844" t="s">
        <v>471</v>
      </c>
      <c r="B43" s="2845"/>
      <c r="C43" s="2845"/>
      <c r="D43" s="2845"/>
      <c r="E43" s="2845"/>
      <c r="F43" s="2845"/>
      <c r="G43" s="2845"/>
      <c r="H43" s="2845"/>
      <c r="I43" s="2845"/>
      <c r="J43" s="2845"/>
      <c r="K43" s="2845"/>
      <c r="L43" s="2845"/>
      <c r="M43" s="2845"/>
      <c r="N43" s="2845"/>
      <c r="O43" s="2845"/>
      <c r="P43" s="2845"/>
      <c r="Q43" s="2845"/>
      <c r="R43" s="2845"/>
      <c r="S43" s="2846"/>
    </row>
    <row r="44" spans="1:19" hidden="1"/>
    <row r="45" spans="1:19" hidden="1"/>
    <row r="46" spans="1:19" hidden="1"/>
  </sheetData>
  <mergeCells count="43">
    <mergeCell ref="A43:S43"/>
    <mergeCell ref="Q22:S22"/>
    <mergeCell ref="A23:C23"/>
    <mergeCell ref="Q23:S23"/>
    <mergeCell ref="A24:C25"/>
    <mergeCell ref="Q24:S24"/>
    <mergeCell ref="Q25:S25"/>
    <mergeCell ref="Q26:R27"/>
    <mergeCell ref="Q28:S28"/>
    <mergeCell ref="Q30:S30"/>
    <mergeCell ref="Q31:S31"/>
    <mergeCell ref="A41:S41"/>
    <mergeCell ref="A42:S42"/>
    <mergeCell ref="A39:S39"/>
    <mergeCell ref="A40:S40"/>
    <mergeCell ref="A22:C22"/>
    <mergeCell ref="A16:C16"/>
    <mergeCell ref="A17:C17"/>
    <mergeCell ref="A18:C18"/>
    <mergeCell ref="A13:C13"/>
    <mergeCell ref="A14:C14"/>
    <mergeCell ref="A15:C15"/>
    <mergeCell ref="A1:S1"/>
    <mergeCell ref="A2:S2"/>
    <mergeCell ref="A3:B4"/>
    <mergeCell ref="Q5:S5"/>
    <mergeCell ref="C3:S4"/>
    <mergeCell ref="A26:C27"/>
    <mergeCell ref="S26:S27"/>
    <mergeCell ref="A7:B8"/>
    <mergeCell ref="A5:B6"/>
    <mergeCell ref="C5:P6"/>
    <mergeCell ref="A9:C10"/>
    <mergeCell ref="E9:P9"/>
    <mergeCell ref="Q18:S18"/>
    <mergeCell ref="A19:C19"/>
    <mergeCell ref="Q19:R19"/>
    <mergeCell ref="Q20:R20"/>
    <mergeCell ref="Q21:R21"/>
    <mergeCell ref="A21:C21"/>
    <mergeCell ref="C7:P7"/>
    <mergeCell ref="Q6:S6"/>
    <mergeCell ref="Q8:S8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49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8" tint="-0.249977111117893"/>
  </sheetPr>
  <dimension ref="A1:S35"/>
  <sheetViews>
    <sheetView view="pageLayout" zoomScale="60" zoomScaleNormal="80" zoomScalePageLayoutView="60" workbookViewId="0">
      <selection activeCell="G14" sqref="G14"/>
    </sheetView>
  </sheetViews>
  <sheetFormatPr defaultColWidth="8.85546875" defaultRowHeight="17.25"/>
  <cols>
    <col min="1" max="1" width="7.85546875" style="5" customWidth="1"/>
    <col min="2" max="2" width="63.85546875" style="5" customWidth="1"/>
    <col min="3" max="3" width="16.140625" style="5" customWidth="1"/>
    <col min="4" max="14" width="4.85546875" style="5" customWidth="1"/>
    <col min="15" max="15" width="5" style="5" customWidth="1"/>
    <col min="16" max="16" width="15.85546875" style="5" customWidth="1"/>
    <col min="17" max="17" width="16.5703125" style="5" customWidth="1"/>
    <col min="18" max="18" width="19.140625" style="5" customWidth="1"/>
    <col min="19" max="16384" width="8.85546875" style="5"/>
  </cols>
  <sheetData>
    <row r="1" spans="1:19" ht="24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51"/>
    </row>
    <row r="2" spans="1:19" ht="24.75" thickBot="1">
      <c r="A2" s="3999" t="s">
        <v>820</v>
      </c>
      <c r="B2" s="3203"/>
      <c r="C2" s="3203"/>
      <c r="D2" s="3203"/>
      <c r="E2" s="3203"/>
      <c r="F2" s="3203"/>
      <c r="G2" s="3203"/>
      <c r="H2" s="3203"/>
      <c r="I2" s="3203"/>
      <c r="J2" s="3203"/>
      <c r="K2" s="3203"/>
      <c r="L2" s="3203"/>
      <c r="M2" s="3203"/>
      <c r="N2" s="3203"/>
      <c r="O2" s="3203"/>
      <c r="P2" s="3203"/>
      <c r="Q2" s="3203"/>
      <c r="R2" s="3204"/>
    </row>
    <row r="3" spans="1:19" ht="24">
      <c r="A3" s="71" t="s">
        <v>497</v>
      </c>
      <c r="B3" s="3020" t="s">
        <v>865</v>
      </c>
      <c r="C3" s="3020"/>
      <c r="D3" s="3020"/>
      <c r="E3" s="3020"/>
      <c r="F3" s="3020"/>
      <c r="G3" s="3020"/>
      <c r="H3" s="3020"/>
      <c r="I3" s="3020"/>
      <c r="J3" s="3020"/>
      <c r="K3" s="3020"/>
      <c r="L3" s="3020"/>
      <c r="M3" s="3020"/>
      <c r="N3" s="3020"/>
      <c r="O3" s="3021"/>
      <c r="P3" s="4188" t="s">
        <v>564</v>
      </c>
      <c r="Q3" s="4001"/>
      <c r="R3" s="4002"/>
    </row>
    <row r="4" spans="1:19" ht="24">
      <c r="A4" s="820"/>
      <c r="B4" s="3023"/>
      <c r="C4" s="3023"/>
      <c r="D4" s="3023"/>
      <c r="E4" s="3023"/>
      <c r="F4" s="3023"/>
      <c r="G4" s="3023"/>
      <c r="H4" s="3023"/>
      <c r="I4" s="3023"/>
      <c r="J4" s="3023"/>
      <c r="K4" s="3023"/>
      <c r="L4" s="3023"/>
      <c r="M4" s="3023"/>
      <c r="N4" s="3023"/>
      <c r="O4" s="3024"/>
      <c r="P4" s="4189" t="s">
        <v>565</v>
      </c>
      <c r="Q4" s="4190"/>
      <c r="R4" s="4191"/>
    </row>
    <row r="5" spans="1:19" ht="24.75" thickBot="1">
      <c r="A5" s="830"/>
      <c r="B5" s="834"/>
      <c r="C5" s="834"/>
      <c r="D5" s="834"/>
      <c r="E5" s="834"/>
      <c r="F5" s="834"/>
      <c r="G5" s="834"/>
      <c r="H5" s="834"/>
      <c r="I5" s="834"/>
      <c r="J5" s="834"/>
      <c r="K5" s="834"/>
      <c r="L5" s="834"/>
      <c r="M5" s="834"/>
      <c r="N5" s="834"/>
      <c r="O5" s="835"/>
      <c r="P5" s="499" t="s">
        <v>566</v>
      </c>
      <c r="Q5" s="500"/>
      <c r="R5" s="501"/>
    </row>
    <row r="6" spans="1:19" ht="24.75" thickBot="1">
      <c r="A6" s="2903" t="s">
        <v>499</v>
      </c>
      <c r="B6" s="2904"/>
      <c r="C6" s="202" t="s">
        <v>593</v>
      </c>
      <c r="D6" s="2909" t="s">
        <v>500</v>
      </c>
      <c r="E6" s="2910"/>
      <c r="F6" s="2910"/>
      <c r="G6" s="2910"/>
      <c r="H6" s="2910"/>
      <c r="I6" s="2910"/>
      <c r="J6" s="2910"/>
      <c r="K6" s="2910"/>
      <c r="L6" s="2910"/>
      <c r="M6" s="2910"/>
      <c r="N6" s="2910"/>
      <c r="O6" s="2924"/>
      <c r="P6" s="324" t="s">
        <v>525</v>
      </c>
      <c r="Q6" s="325"/>
      <c r="R6" s="326" t="s">
        <v>502</v>
      </c>
    </row>
    <row r="7" spans="1:19" ht="24">
      <c r="A7" s="3009"/>
      <c r="B7" s="3010"/>
      <c r="C7" s="165" t="s">
        <v>60</v>
      </c>
      <c r="D7" s="209" t="s">
        <v>0</v>
      </c>
      <c r="E7" s="210" t="s">
        <v>1</v>
      </c>
      <c r="F7" s="211" t="s">
        <v>2</v>
      </c>
      <c r="G7" s="212" t="s">
        <v>3</v>
      </c>
      <c r="H7" s="212" t="s">
        <v>4</v>
      </c>
      <c r="I7" s="212" t="s">
        <v>5</v>
      </c>
      <c r="J7" s="212" t="s">
        <v>6</v>
      </c>
      <c r="K7" s="212" t="s">
        <v>7</v>
      </c>
      <c r="L7" s="212" t="s">
        <v>8</v>
      </c>
      <c r="M7" s="212" t="s">
        <v>9</v>
      </c>
      <c r="N7" s="212" t="s">
        <v>10</v>
      </c>
      <c r="O7" s="213" t="s">
        <v>11</v>
      </c>
      <c r="P7" s="845" t="s">
        <v>672</v>
      </c>
      <c r="Q7" s="508"/>
      <c r="R7" s="846" t="s">
        <v>567</v>
      </c>
    </row>
    <row r="8" spans="1:19" ht="24.75" thickBot="1">
      <c r="A8" s="849">
        <v>1</v>
      </c>
      <c r="B8" s="850" t="s">
        <v>666</v>
      </c>
      <c r="C8" s="851"/>
      <c r="D8" s="852"/>
      <c r="E8" s="791"/>
      <c r="F8" s="351"/>
      <c r="G8" s="353"/>
      <c r="H8" s="351"/>
      <c r="I8" s="353"/>
      <c r="J8" s="215"/>
      <c r="K8" s="215"/>
      <c r="L8" s="215"/>
      <c r="M8" s="215"/>
      <c r="N8" s="215"/>
      <c r="O8" s="218"/>
      <c r="P8" s="123"/>
      <c r="Q8" s="502"/>
      <c r="R8" s="277"/>
      <c r="S8" s="796"/>
    </row>
    <row r="9" spans="1:19" ht="24.75" thickBot="1">
      <c r="A9" s="831"/>
      <c r="B9" s="829" t="s">
        <v>568</v>
      </c>
      <c r="C9" s="833"/>
      <c r="D9" s="77"/>
      <c r="E9" s="231"/>
      <c r="F9" s="77"/>
      <c r="G9" s="231"/>
      <c r="H9" s="77"/>
      <c r="I9" s="232"/>
      <c r="J9" s="77"/>
      <c r="K9" s="77"/>
      <c r="L9" s="77"/>
      <c r="M9" s="77"/>
      <c r="N9" s="77"/>
      <c r="O9" s="78"/>
      <c r="P9" s="602" t="s">
        <v>510</v>
      </c>
      <c r="Q9" s="325"/>
      <c r="R9" s="517"/>
      <c r="S9" s="796"/>
    </row>
    <row r="10" spans="1:19" ht="24">
      <c r="A10" s="831"/>
      <c r="B10" s="780" t="s">
        <v>673</v>
      </c>
      <c r="C10" s="832">
        <v>10</v>
      </c>
      <c r="D10" s="283">
        <v>2</v>
      </c>
      <c r="E10" s="283">
        <v>2</v>
      </c>
      <c r="F10" s="283">
        <v>2</v>
      </c>
      <c r="G10" s="283">
        <v>2</v>
      </c>
      <c r="H10" s="283">
        <v>2</v>
      </c>
      <c r="I10" s="232"/>
      <c r="J10" s="77"/>
      <c r="K10" s="77"/>
      <c r="L10" s="77"/>
      <c r="M10" s="77"/>
      <c r="N10" s="77"/>
      <c r="O10" s="78"/>
      <c r="P10" s="3553" t="s">
        <v>603</v>
      </c>
      <c r="Q10" s="4192"/>
      <c r="R10" s="4193"/>
      <c r="S10" s="796"/>
    </row>
    <row r="11" spans="1:19" ht="24">
      <c r="A11" s="831"/>
      <c r="B11" s="780" t="s">
        <v>674</v>
      </c>
      <c r="C11" s="200">
        <v>10</v>
      </c>
      <c r="D11" s="283">
        <v>2</v>
      </c>
      <c r="E11" s="283">
        <v>2</v>
      </c>
      <c r="F11" s="283">
        <v>2</v>
      </c>
      <c r="G11" s="283">
        <v>2</v>
      </c>
      <c r="H11" s="283">
        <v>2</v>
      </c>
      <c r="I11" s="225"/>
      <c r="J11" s="77"/>
      <c r="K11" s="77"/>
      <c r="L11" s="77"/>
      <c r="M11" s="77"/>
      <c r="N11" s="77"/>
      <c r="O11" s="78"/>
      <c r="P11" s="792"/>
      <c r="Q11" s="80"/>
      <c r="R11" s="81"/>
      <c r="S11" s="796"/>
    </row>
    <row r="12" spans="1:19" ht="24">
      <c r="A12" s="831"/>
      <c r="B12" s="780" t="s">
        <v>675</v>
      </c>
      <c r="C12" s="200">
        <v>50</v>
      </c>
      <c r="D12" s="225"/>
      <c r="E12" s="225"/>
      <c r="F12" s="225"/>
      <c r="G12" s="225"/>
      <c r="H12" s="283">
        <v>6.25</v>
      </c>
      <c r="I12" s="283">
        <v>6.25</v>
      </c>
      <c r="J12" s="283">
        <v>6.25</v>
      </c>
      <c r="K12" s="283">
        <v>6.25</v>
      </c>
      <c r="L12" s="283">
        <v>6.25</v>
      </c>
      <c r="M12" s="283">
        <v>6.25</v>
      </c>
      <c r="N12" s="283">
        <v>6.25</v>
      </c>
      <c r="O12" s="283">
        <v>6.25</v>
      </c>
      <c r="P12" s="792"/>
      <c r="Q12" s="80"/>
      <c r="R12" s="81"/>
      <c r="S12" s="796"/>
    </row>
    <row r="13" spans="1:19" ht="24">
      <c r="A13" s="831"/>
      <c r="B13" s="780" t="s">
        <v>667</v>
      </c>
      <c r="C13" s="200"/>
      <c r="D13" s="77"/>
      <c r="E13" s="231"/>
      <c r="F13" s="77"/>
      <c r="G13" s="231"/>
      <c r="H13" s="77"/>
      <c r="I13" s="232"/>
      <c r="J13" s="77"/>
      <c r="K13" s="77"/>
      <c r="L13" s="77"/>
      <c r="M13" s="77"/>
      <c r="N13" s="77"/>
      <c r="O13" s="78"/>
      <c r="P13" s="792"/>
      <c r="Q13" s="80"/>
      <c r="R13" s="81"/>
      <c r="S13" s="796"/>
    </row>
    <row r="14" spans="1:19" ht="24">
      <c r="A14" s="831"/>
      <c r="B14" s="780" t="s">
        <v>668</v>
      </c>
      <c r="C14" s="200"/>
      <c r="D14" s="77"/>
      <c r="E14" s="231"/>
      <c r="F14" s="77"/>
      <c r="G14" s="231"/>
      <c r="H14" s="77"/>
      <c r="I14" s="232"/>
      <c r="J14" s="77"/>
      <c r="K14" s="77"/>
      <c r="L14" s="77"/>
      <c r="M14" s="77"/>
      <c r="N14" s="77"/>
      <c r="O14" s="78"/>
      <c r="P14" s="792"/>
      <c r="Q14" s="80"/>
      <c r="R14" s="81"/>
      <c r="S14" s="796"/>
    </row>
    <row r="15" spans="1:19" ht="24">
      <c r="A15" s="831"/>
      <c r="B15" s="816" t="s">
        <v>676</v>
      </c>
      <c r="C15" s="832"/>
      <c r="D15" s="802"/>
      <c r="E15" s="802"/>
      <c r="F15" s="802"/>
      <c r="G15" s="802"/>
      <c r="H15" s="225"/>
      <c r="I15" s="225"/>
      <c r="J15" s="77"/>
      <c r="K15" s="77"/>
      <c r="L15" s="77"/>
      <c r="M15" s="77"/>
      <c r="N15" s="77"/>
      <c r="O15" s="78"/>
      <c r="P15" s="793"/>
      <c r="Q15" s="794"/>
      <c r="R15" s="797"/>
      <c r="S15" s="796"/>
    </row>
    <row r="16" spans="1:19" ht="24.75" thickBot="1">
      <c r="A16" s="831"/>
      <c r="B16" s="780" t="s">
        <v>569</v>
      </c>
      <c r="C16" s="832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8"/>
      <c r="P16" s="389"/>
      <c r="Q16" s="469"/>
      <c r="R16" s="390"/>
      <c r="S16" s="796"/>
    </row>
    <row r="17" spans="1:18" ht="24.75" thickBot="1">
      <c r="A17" s="831"/>
      <c r="B17" s="816" t="s">
        <v>571</v>
      </c>
      <c r="C17" s="832"/>
      <c r="D17" s="77"/>
      <c r="E17" s="77"/>
      <c r="F17" s="77"/>
      <c r="G17" s="77"/>
      <c r="H17" s="802"/>
      <c r="I17" s="802"/>
      <c r="J17" s="77"/>
      <c r="K17" s="77"/>
      <c r="L17" s="77"/>
      <c r="M17" s="77"/>
      <c r="N17" s="77"/>
      <c r="O17" s="78"/>
      <c r="P17" s="604" t="s">
        <v>511</v>
      </c>
      <c r="Q17" s="325"/>
      <c r="R17" s="517"/>
    </row>
    <row r="18" spans="1:18" ht="24">
      <c r="A18" s="831"/>
      <c r="B18" s="829" t="s">
        <v>713</v>
      </c>
      <c r="C18" s="200">
        <v>20</v>
      </c>
      <c r="D18" s="225"/>
      <c r="E18" s="225"/>
      <c r="F18" s="225"/>
      <c r="G18" s="225"/>
      <c r="H18" s="225"/>
      <c r="I18" s="225"/>
      <c r="J18" s="225"/>
      <c r="K18" s="283">
        <v>10</v>
      </c>
      <c r="L18" s="225"/>
      <c r="M18" s="225"/>
      <c r="N18" s="283">
        <v>10</v>
      </c>
      <c r="O18" s="225"/>
      <c r="P18" s="608" t="s">
        <v>570</v>
      </c>
      <c r="Q18" s="74"/>
      <c r="R18" s="188"/>
    </row>
    <row r="19" spans="1:18" ht="24">
      <c r="A19" s="831"/>
      <c r="B19" s="829" t="s">
        <v>677</v>
      </c>
      <c r="C19" s="200">
        <v>10</v>
      </c>
      <c r="D19" s="77"/>
      <c r="E19" s="231"/>
      <c r="F19" s="77"/>
      <c r="G19" s="231"/>
      <c r="H19" s="77"/>
      <c r="I19" s="232"/>
      <c r="J19" s="225"/>
      <c r="K19" s="225"/>
      <c r="L19" s="225"/>
      <c r="M19" s="225"/>
      <c r="N19" s="225"/>
      <c r="O19" s="331">
        <v>10</v>
      </c>
      <c r="P19" s="79"/>
      <c r="Q19" s="80"/>
      <c r="R19" s="81"/>
    </row>
    <row r="20" spans="1:18" ht="24.75" thickBot="1">
      <c r="A20" s="831"/>
      <c r="B20" s="780"/>
      <c r="C20" s="833"/>
      <c r="D20" s="77"/>
      <c r="E20" s="231"/>
      <c r="F20" s="77"/>
      <c r="G20" s="231"/>
      <c r="H20" s="77"/>
      <c r="I20" s="232"/>
      <c r="J20" s="225"/>
      <c r="K20" s="225"/>
      <c r="L20" s="225"/>
      <c r="M20" s="225"/>
      <c r="N20" s="225"/>
      <c r="O20" s="347"/>
      <c r="P20" s="73"/>
      <c r="Q20" s="74"/>
      <c r="R20" s="342"/>
    </row>
    <row r="21" spans="1:18" ht="24.75" thickBot="1">
      <c r="A21" s="831"/>
      <c r="B21" s="794"/>
      <c r="C21" s="802"/>
      <c r="D21" s="798"/>
      <c r="E21" s="798"/>
      <c r="F21" s="798"/>
      <c r="G21" s="798"/>
      <c r="H21" s="798"/>
      <c r="I21" s="193"/>
      <c r="J21" s="193"/>
      <c r="K21" s="193"/>
      <c r="L21" s="193"/>
      <c r="M21" s="193"/>
      <c r="N21" s="193"/>
      <c r="O21" s="800"/>
      <c r="P21" s="817" t="s">
        <v>504</v>
      </c>
      <c r="Q21" s="818"/>
      <c r="R21" s="819"/>
    </row>
    <row r="22" spans="1:18" ht="24">
      <c r="A22" s="831"/>
      <c r="B22" s="801"/>
      <c r="C22" s="802"/>
      <c r="D22" s="798"/>
      <c r="E22" s="798"/>
      <c r="F22" s="798"/>
      <c r="G22" s="798"/>
      <c r="H22" s="798"/>
      <c r="I22" s="193"/>
      <c r="J22" s="193"/>
      <c r="K22" s="853"/>
      <c r="L22" s="193"/>
      <c r="M22" s="193"/>
      <c r="N22" s="193"/>
      <c r="O22" s="800"/>
      <c r="P22" s="2915" t="s">
        <v>12</v>
      </c>
      <c r="Q22" s="2916"/>
      <c r="R22" s="213" t="s">
        <v>13</v>
      </c>
    </row>
    <row r="23" spans="1:18" ht="24">
      <c r="A23" s="831"/>
      <c r="B23" s="829"/>
      <c r="C23" s="200"/>
      <c r="D23" s="798"/>
      <c r="E23" s="798"/>
      <c r="F23" s="798"/>
      <c r="G23" s="798"/>
      <c r="H23" s="798"/>
      <c r="I23" s="193"/>
      <c r="J23" s="193"/>
      <c r="K23" s="193"/>
      <c r="L23" s="193"/>
      <c r="M23" s="193"/>
      <c r="N23" s="193"/>
      <c r="O23" s="800"/>
      <c r="P23" s="823"/>
      <c r="Q23" s="824">
        <v>300000</v>
      </c>
      <c r="R23" s="348"/>
    </row>
    <row r="24" spans="1:18" ht="24">
      <c r="A24" s="831"/>
      <c r="B24" s="829"/>
      <c r="C24" s="200"/>
      <c r="D24" s="798"/>
      <c r="E24" s="798"/>
      <c r="F24" s="798"/>
      <c r="G24" s="798"/>
      <c r="H24" s="798"/>
      <c r="I24" s="798"/>
      <c r="J24" s="798"/>
      <c r="K24" s="798"/>
      <c r="L24" s="798"/>
      <c r="M24" s="798"/>
      <c r="N24" s="798"/>
      <c r="O24" s="799"/>
      <c r="P24" s="822" t="s">
        <v>14</v>
      </c>
      <c r="Q24" s="828"/>
      <c r="R24" s="619">
        <v>300000</v>
      </c>
    </row>
    <row r="25" spans="1:18" ht="24.75" thickBot="1">
      <c r="A25" s="621"/>
      <c r="B25" s="620"/>
      <c r="C25" s="767"/>
      <c r="D25" s="225"/>
      <c r="E25" s="226"/>
      <c r="F25" s="225"/>
      <c r="G25" s="226"/>
      <c r="H25" s="225"/>
      <c r="I25" s="228"/>
      <c r="J25" s="225"/>
      <c r="K25" s="225"/>
      <c r="L25" s="225"/>
      <c r="M25" s="225"/>
      <c r="N25" s="225"/>
      <c r="O25" s="622"/>
      <c r="P25" s="123"/>
      <c r="Q25" s="123"/>
      <c r="R25" s="277"/>
    </row>
    <row r="26" spans="1:18" ht="24.75" thickBot="1">
      <c r="A26" s="2894" t="s">
        <v>61</v>
      </c>
      <c r="B26" s="2896"/>
      <c r="C26" s="821">
        <f>SUM(C8:C25)</f>
        <v>100</v>
      </c>
      <c r="D26" s="555"/>
      <c r="E26" s="555"/>
      <c r="F26" s="555"/>
      <c r="G26" s="555"/>
      <c r="H26" s="555"/>
      <c r="I26" s="555"/>
      <c r="J26" s="555"/>
      <c r="K26" s="555"/>
      <c r="L26" s="555"/>
      <c r="M26" s="555"/>
      <c r="N26" s="555"/>
      <c r="O26" s="555"/>
      <c r="P26" s="825" t="s">
        <v>563</v>
      </c>
      <c r="Q26" s="826"/>
      <c r="R26" s="827"/>
    </row>
    <row r="27" spans="1:18" ht="24">
      <c r="A27" s="2961" t="s">
        <v>70</v>
      </c>
      <c r="B27" s="2962"/>
      <c r="C27" s="612" t="s">
        <v>68</v>
      </c>
      <c r="D27" s="613">
        <f>SUM(D8:D26)</f>
        <v>4</v>
      </c>
      <c r="E27" s="613">
        <f t="shared" ref="E27:F27" si="0">SUM(E8:E26)</f>
        <v>4</v>
      </c>
      <c r="F27" s="613">
        <f t="shared" si="0"/>
        <v>4</v>
      </c>
      <c r="G27" s="613">
        <f>SUM(G8:G26)</f>
        <v>4</v>
      </c>
      <c r="H27" s="613">
        <f t="shared" ref="H27" si="1">SUM(H8:H26)</f>
        <v>10.25</v>
      </c>
      <c r="I27" s="613">
        <f t="shared" ref="I27" si="2">SUM(I8:I26)</f>
        <v>6.25</v>
      </c>
      <c r="J27" s="613">
        <f t="shared" ref="J27:L27" si="3">SUM(J8:J26)</f>
        <v>6.25</v>
      </c>
      <c r="K27" s="613">
        <f t="shared" si="3"/>
        <v>16.25</v>
      </c>
      <c r="L27" s="613">
        <f t="shared" si="3"/>
        <v>6.25</v>
      </c>
      <c r="M27" s="613">
        <f>SUM(M8:M26)</f>
        <v>6.25</v>
      </c>
      <c r="N27" s="613">
        <f>SUM(N8:N26)</f>
        <v>16.25</v>
      </c>
      <c r="O27" s="613">
        <f>+O12+O18+O19</f>
        <v>16.25</v>
      </c>
      <c r="P27" s="3553"/>
      <c r="Q27" s="3172"/>
      <c r="R27" s="3173"/>
    </row>
    <row r="28" spans="1:18" ht="24">
      <c r="A28" s="2888"/>
      <c r="B28" s="2889"/>
      <c r="C28" s="612" t="s">
        <v>69</v>
      </c>
      <c r="D28" s="613">
        <f>+D27</f>
        <v>4</v>
      </c>
      <c r="E28" s="613">
        <f>+D27+E27</f>
        <v>8</v>
      </c>
      <c r="F28" s="613">
        <f>+D27+E27+F27</f>
        <v>12</v>
      </c>
      <c r="G28" s="613">
        <f>+D27+E27+F27+G27</f>
        <v>16</v>
      </c>
      <c r="H28" s="613">
        <f>+D27+E27+F27+G27+H27</f>
        <v>26.25</v>
      </c>
      <c r="I28" s="613">
        <f>+D27+E27+F27+G27+H27+I27</f>
        <v>32.5</v>
      </c>
      <c r="J28" s="613">
        <f>+D27+E27+F27+G27+H27+I27+J27</f>
        <v>38.75</v>
      </c>
      <c r="K28" s="613">
        <f>+D27+E27+F27+G27+H27+I27+J27+K27</f>
        <v>55</v>
      </c>
      <c r="L28" s="613">
        <f>+D27+E27+F27+G27+H27+I27+J27+K27+L27</f>
        <v>61.25</v>
      </c>
      <c r="M28" s="613">
        <f>+D27+E27+F27+G27+H27+I27+J27+K27+L27+M27</f>
        <v>67.5</v>
      </c>
      <c r="N28" s="613">
        <f>+D27+E27+F27+G27+H27+I27+J27+K27+L27+M27+N27</f>
        <v>83.75</v>
      </c>
      <c r="O28" s="613">
        <f>+D27+E27+F27+G27+H27+I27+J27+K27+L27+M27+N27+O27</f>
        <v>100</v>
      </c>
      <c r="P28" s="2938"/>
      <c r="Q28" s="2939"/>
      <c r="R28" s="2940"/>
    </row>
    <row r="29" spans="1:18" ht="24">
      <c r="A29" s="2831" t="s">
        <v>71</v>
      </c>
      <c r="B29" s="2832"/>
      <c r="C29" s="614" t="s">
        <v>68</v>
      </c>
      <c r="D29" s="615"/>
      <c r="E29" s="615"/>
      <c r="F29" s="615"/>
      <c r="G29" s="615"/>
      <c r="H29" s="615"/>
      <c r="I29" s="615"/>
      <c r="J29" s="615"/>
      <c r="K29" s="615"/>
      <c r="L29" s="615"/>
      <c r="M29" s="615"/>
      <c r="N29" s="615"/>
      <c r="O29" s="615"/>
      <c r="P29" s="2837" t="s">
        <v>587</v>
      </c>
      <c r="Q29" s="3051"/>
      <c r="R29" s="2839">
        <f>O30</f>
        <v>0</v>
      </c>
    </row>
    <row r="30" spans="1:18" ht="24.75" thickBot="1">
      <c r="A30" s="2834"/>
      <c r="B30" s="2835"/>
      <c r="C30" s="617" t="s">
        <v>72</v>
      </c>
      <c r="D30" s="618">
        <v>0</v>
      </c>
      <c r="E30" s="618">
        <v>0</v>
      </c>
      <c r="F30" s="618">
        <v>0</v>
      </c>
      <c r="G30" s="618">
        <v>0</v>
      </c>
      <c r="H30" s="618">
        <v>0</v>
      </c>
      <c r="I30" s="618">
        <v>0</v>
      </c>
      <c r="J30" s="618">
        <v>0</v>
      </c>
      <c r="K30" s="618">
        <v>0</v>
      </c>
      <c r="L30" s="618">
        <v>0</v>
      </c>
      <c r="M30" s="618">
        <v>0</v>
      </c>
      <c r="N30" s="618">
        <v>0</v>
      </c>
      <c r="O30" s="618">
        <v>0</v>
      </c>
      <c r="P30" s="564"/>
      <c r="Q30" s="565"/>
      <c r="R30" s="2840"/>
    </row>
    <row r="31" spans="1:18" ht="24" hidden="1">
      <c r="P31" s="2847" t="s">
        <v>719</v>
      </c>
      <c r="Q31" s="2847"/>
      <c r="R31" s="2847"/>
    </row>
    <row r="32" spans="1:18" ht="24" hidden="1">
      <c r="P32" s="458"/>
      <c r="Q32" s="865"/>
      <c r="R32" s="275"/>
    </row>
    <row r="33" spans="16:18" ht="24" hidden="1">
      <c r="P33" s="2829" t="s">
        <v>720</v>
      </c>
      <c r="Q33" s="2829"/>
      <c r="R33" s="2829"/>
    </row>
    <row r="34" spans="16:18" ht="24" hidden="1">
      <c r="P34" s="2830" t="s">
        <v>740</v>
      </c>
      <c r="Q34" s="2830"/>
      <c r="R34" s="2830"/>
    </row>
    <row r="35" spans="16:18" hidden="1"/>
  </sheetData>
  <mergeCells count="20">
    <mergeCell ref="P31:R31"/>
    <mergeCell ref="P33:R33"/>
    <mergeCell ref="P34:R34"/>
    <mergeCell ref="A6:B7"/>
    <mergeCell ref="D6:O6"/>
    <mergeCell ref="P10:R10"/>
    <mergeCell ref="A29:B30"/>
    <mergeCell ref="P29:Q29"/>
    <mergeCell ref="R29:R30"/>
    <mergeCell ref="A26:B26"/>
    <mergeCell ref="P22:Q22"/>
    <mergeCell ref="A27:B28"/>
    <mergeCell ref="P27:R27"/>
    <mergeCell ref="P28:R28"/>
    <mergeCell ref="A1:R1"/>
    <mergeCell ref="A2:R2"/>
    <mergeCell ref="B3:O3"/>
    <mergeCell ref="P3:R3"/>
    <mergeCell ref="B4:O4"/>
    <mergeCell ref="P4:R4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49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8" tint="-0.249977111117893"/>
  </sheetPr>
  <dimension ref="A1:S35"/>
  <sheetViews>
    <sheetView view="pageLayout" topLeftCell="A4" zoomScale="120" zoomScaleNormal="70" zoomScalePageLayoutView="120" workbookViewId="0">
      <selection activeCell="A5" sqref="A5:P6"/>
    </sheetView>
  </sheetViews>
  <sheetFormatPr defaultColWidth="8.85546875" defaultRowHeight="17.25"/>
  <cols>
    <col min="1" max="1" width="7.85546875" style="5" customWidth="1"/>
    <col min="2" max="2" width="56.42578125" style="5" customWidth="1"/>
    <col min="3" max="3" width="16.140625" style="5" customWidth="1"/>
    <col min="4" max="14" width="4.85546875" style="5" customWidth="1"/>
    <col min="15" max="15" width="5" style="5" customWidth="1"/>
    <col min="16" max="16" width="15.85546875" style="5" customWidth="1"/>
    <col min="17" max="17" width="16.5703125" style="5" customWidth="1"/>
    <col min="18" max="18" width="16" style="5" customWidth="1"/>
    <col min="19" max="16384" width="8.85546875" style="5"/>
  </cols>
  <sheetData>
    <row r="1" spans="1:19" ht="24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51"/>
    </row>
    <row r="2" spans="1:19" ht="24.75" thickBot="1">
      <c r="A2" s="3999" t="s">
        <v>820</v>
      </c>
      <c r="B2" s="3203"/>
      <c r="C2" s="3203"/>
      <c r="D2" s="3203"/>
      <c r="E2" s="3203"/>
      <c r="F2" s="3203"/>
      <c r="G2" s="3203"/>
      <c r="H2" s="3203"/>
      <c r="I2" s="3203"/>
      <c r="J2" s="3203"/>
      <c r="K2" s="3203"/>
      <c r="L2" s="3203"/>
      <c r="M2" s="3203"/>
      <c r="N2" s="3203"/>
      <c r="O2" s="3203"/>
      <c r="P2" s="3203"/>
      <c r="Q2" s="3203"/>
      <c r="R2" s="3204"/>
    </row>
    <row r="3" spans="1:19" ht="24">
      <c r="A3" s="71" t="s">
        <v>497</v>
      </c>
      <c r="B3" s="3020" t="s">
        <v>666</v>
      </c>
      <c r="C3" s="3020"/>
      <c r="D3" s="3020"/>
      <c r="E3" s="3020"/>
      <c r="F3" s="3020"/>
      <c r="G3" s="3020"/>
      <c r="H3" s="3020"/>
      <c r="I3" s="3020"/>
      <c r="J3" s="3020"/>
      <c r="K3" s="3020"/>
      <c r="L3" s="3020"/>
      <c r="M3" s="3020"/>
      <c r="N3" s="3020"/>
      <c r="O3" s="3021"/>
      <c r="P3" s="4188" t="s">
        <v>564</v>
      </c>
      <c r="Q3" s="4001"/>
      <c r="R3" s="4002"/>
    </row>
    <row r="4" spans="1:19" ht="24">
      <c r="A4" s="1333"/>
      <c r="B4" s="3023"/>
      <c r="C4" s="3023"/>
      <c r="D4" s="3023"/>
      <c r="E4" s="3023"/>
      <c r="F4" s="3023"/>
      <c r="G4" s="3023"/>
      <c r="H4" s="3023"/>
      <c r="I4" s="3023"/>
      <c r="J4" s="3023"/>
      <c r="K4" s="3023"/>
      <c r="L4" s="3023"/>
      <c r="M4" s="3023"/>
      <c r="N4" s="3023"/>
      <c r="O4" s="3024"/>
      <c r="P4" s="4189" t="s">
        <v>565</v>
      </c>
      <c r="Q4" s="4190"/>
      <c r="R4" s="4191"/>
    </row>
    <row r="5" spans="1:19" ht="24.75" thickBot="1">
      <c r="A5" s="1334"/>
      <c r="B5" s="1317"/>
      <c r="C5" s="1317"/>
      <c r="D5" s="1317"/>
      <c r="E5" s="1317"/>
      <c r="F5" s="1317"/>
      <c r="G5" s="1317"/>
      <c r="H5" s="1317"/>
      <c r="I5" s="1317"/>
      <c r="J5" s="1317"/>
      <c r="K5" s="1317"/>
      <c r="L5" s="1317"/>
      <c r="M5" s="1317"/>
      <c r="N5" s="1317"/>
      <c r="O5" s="1318"/>
      <c r="P5" s="499" t="s">
        <v>566</v>
      </c>
      <c r="Q5" s="500"/>
      <c r="R5" s="501"/>
    </row>
    <row r="6" spans="1:19" ht="24.75" thickBot="1">
      <c r="A6" s="2903" t="s">
        <v>499</v>
      </c>
      <c r="B6" s="2904"/>
      <c r="C6" s="1332" t="s">
        <v>593</v>
      </c>
      <c r="D6" s="2909" t="s">
        <v>500</v>
      </c>
      <c r="E6" s="2910"/>
      <c r="F6" s="2910"/>
      <c r="G6" s="2910"/>
      <c r="H6" s="2910"/>
      <c r="I6" s="2910"/>
      <c r="J6" s="2910"/>
      <c r="K6" s="2910"/>
      <c r="L6" s="2910"/>
      <c r="M6" s="2910"/>
      <c r="N6" s="2910"/>
      <c r="O6" s="2924"/>
      <c r="P6" s="324" t="s">
        <v>525</v>
      </c>
      <c r="Q6" s="325"/>
      <c r="R6" s="326" t="s">
        <v>502</v>
      </c>
    </row>
    <row r="7" spans="1:19" ht="24">
      <c r="A7" s="3009"/>
      <c r="B7" s="3010"/>
      <c r="C7" s="165" t="s">
        <v>60</v>
      </c>
      <c r="D7" s="209" t="s">
        <v>0</v>
      </c>
      <c r="E7" s="210" t="s">
        <v>1</v>
      </c>
      <c r="F7" s="211" t="s">
        <v>2</v>
      </c>
      <c r="G7" s="212" t="s">
        <v>3</v>
      </c>
      <c r="H7" s="212" t="s">
        <v>4</v>
      </c>
      <c r="I7" s="212" t="s">
        <v>5</v>
      </c>
      <c r="J7" s="212" t="s">
        <v>6</v>
      </c>
      <c r="K7" s="212" t="s">
        <v>7</v>
      </c>
      <c r="L7" s="212" t="s">
        <v>8</v>
      </c>
      <c r="M7" s="212" t="s">
        <v>9</v>
      </c>
      <c r="N7" s="212" t="s">
        <v>10</v>
      </c>
      <c r="O7" s="213" t="s">
        <v>11</v>
      </c>
      <c r="P7" s="845" t="s">
        <v>672</v>
      </c>
      <c r="Q7" s="508"/>
      <c r="R7" s="846" t="s">
        <v>567</v>
      </c>
    </row>
    <row r="8" spans="1:19" ht="24.75" thickBot="1">
      <c r="A8" s="849">
        <v>1</v>
      </c>
      <c r="B8" s="850" t="s">
        <v>666</v>
      </c>
      <c r="C8" s="851"/>
      <c r="D8" s="852"/>
      <c r="E8" s="791"/>
      <c r="F8" s="351"/>
      <c r="G8" s="353"/>
      <c r="H8" s="351"/>
      <c r="I8" s="353"/>
      <c r="J8" s="215"/>
      <c r="K8" s="215"/>
      <c r="L8" s="215"/>
      <c r="M8" s="215"/>
      <c r="N8" s="215"/>
      <c r="O8" s="218"/>
      <c r="P8" s="123"/>
      <c r="Q8" s="502"/>
      <c r="R8" s="277"/>
      <c r="S8" s="796"/>
    </row>
    <row r="9" spans="1:19" ht="24.75" thickBot="1">
      <c r="A9" s="1319"/>
      <c r="B9" s="1331" t="s">
        <v>568</v>
      </c>
      <c r="C9" s="1321"/>
      <c r="D9" s="77"/>
      <c r="E9" s="231"/>
      <c r="F9" s="77"/>
      <c r="G9" s="231"/>
      <c r="H9" s="77"/>
      <c r="I9" s="232"/>
      <c r="J9" s="77"/>
      <c r="K9" s="77"/>
      <c r="L9" s="77"/>
      <c r="M9" s="77"/>
      <c r="N9" s="77"/>
      <c r="O9" s="78"/>
      <c r="P9" s="602" t="s">
        <v>510</v>
      </c>
      <c r="Q9" s="325"/>
      <c r="R9" s="517"/>
      <c r="S9" s="796"/>
    </row>
    <row r="10" spans="1:19" ht="24">
      <c r="A10" s="1319"/>
      <c r="B10" s="780" t="s">
        <v>673</v>
      </c>
      <c r="C10" s="1320">
        <v>10</v>
      </c>
      <c r="D10" s="283">
        <v>2</v>
      </c>
      <c r="E10" s="283">
        <v>2</v>
      </c>
      <c r="F10" s="283">
        <v>2</v>
      </c>
      <c r="G10" s="283">
        <v>2</v>
      </c>
      <c r="H10" s="283">
        <v>2</v>
      </c>
      <c r="I10" s="232"/>
      <c r="J10" s="77"/>
      <c r="K10" s="77"/>
      <c r="L10" s="77"/>
      <c r="M10" s="77"/>
      <c r="N10" s="77"/>
      <c r="O10" s="78"/>
      <c r="P10" s="3553" t="s">
        <v>603</v>
      </c>
      <c r="Q10" s="4192"/>
      <c r="R10" s="4193"/>
      <c r="S10" s="796"/>
    </row>
    <row r="11" spans="1:19" ht="24">
      <c r="A11" s="1319"/>
      <c r="B11" s="780" t="s">
        <v>674</v>
      </c>
      <c r="C11" s="200">
        <v>10</v>
      </c>
      <c r="D11" s="283">
        <v>2</v>
      </c>
      <c r="E11" s="283">
        <v>2</v>
      </c>
      <c r="F11" s="283">
        <v>2</v>
      </c>
      <c r="G11" s="283">
        <v>2</v>
      </c>
      <c r="H11" s="283">
        <v>2</v>
      </c>
      <c r="I11" s="225"/>
      <c r="J11" s="77"/>
      <c r="K11" s="77"/>
      <c r="L11" s="77"/>
      <c r="M11" s="77"/>
      <c r="N11" s="77"/>
      <c r="O11" s="78"/>
      <c r="P11" s="792"/>
      <c r="Q11" s="80"/>
      <c r="R11" s="81"/>
      <c r="S11" s="796"/>
    </row>
    <row r="12" spans="1:19" ht="24">
      <c r="A12" s="1319"/>
      <c r="B12" s="780" t="s">
        <v>675</v>
      </c>
      <c r="C12" s="200">
        <v>50</v>
      </c>
      <c r="D12" s="225"/>
      <c r="E12" s="225"/>
      <c r="F12" s="225"/>
      <c r="G12" s="225"/>
      <c r="H12" s="283">
        <v>6.25</v>
      </c>
      <c r="I12" s="283">
        <v>6.25</v>
      </c>
      <c r="J12" s="283">
        <v>6.25</v>
      </c>
      <c r="K12" s="283">
        <v>6.25</v>
      </c>
      <c r="L12" s="283">
        <v>6.25</v>
      </c>
      <c r="M12" s="283">
        <v>6.25</v>
      </c>
      <c r="N12" s="283">
        <v>6.25</v>
      </c>
      <c r="O12" s="283">
        <v>6.25</v>
      </c>
      <c r="P12" s="792"/>
      <c r="Q12" s="80"/>
      <c r="R12" s="81"/>
      <c r="S12" s="796"/>
    </row>
    <row r="13" spans="1:19" ht="24">
      <c r="A13" s="1319"/>
      <c r="B13" s="780" t="s">
        <v>667</v>
      </c>
      <c r="C13" s="200"/>
      <c r="D13" s="77"/>
      <c r="E13" s="231"/>
      <c r="F13" s="77"/>
      <c r="G13" s="231"/>
      <c r="H13" s="77"/>
      <c r="I13" s="232"/>
      <c r="J13" s="77"/>
      <c r="K13" s="77"/>
      <c r="L13" s="77"/>
      <c r="M13" s="77"/>
      <c r="N13" s="77"/>
      <c r="O13" s="78"/>
      <c r="P13" s="792"/>
      <c r="Q13" s="80"/>
      <c r="R13" s="81"/>
      <c r="S13" s="796"/>
    </row>
    <row r="14" spans="1:19" ht="24">
      <c r="A14" s="1319"/>
      <c r="B14" s="780" t="s">
        <v>668</v>
      </c>
      <c r="C14" s="200"/>
      <c r="D14" s="77"/>
      <c r="E14" s="231"/>
      <c r="F14" s="77"/>
      <c r="G14" s="231"/>
      <c r="H14" s="77"/>
      <c r="I14" s="232"/>
      <c r="J14" s="77"/>
      <c r="K14" s="77"/>
      <c r="L14" s="77"/>
      <c r="M14" s="77"/>
      <c r="N14" s="77"/>
      <c r="O14" s="78"/>
      <c r="P14" s="792"/>
      <c r="Q14" s="80"/>
      <c r="R14" s="81"/>
      <c r="S14" s="796"/>
    </row>
    <row r="15" spans="1:19" ht="24">
      <c r="A15" s="1319"/>
      <c r="B15" s="1324" t="s">
        <v>676</v>
      </c>
      <c r="C15" s="1320"/>
      <c r="D15" s="802"/>
      <c r="E15" s="802"/>
      <c r="F15" s="802"/>
      <c r="G15" s="802"/>
      <c r="H15" s="225"/>
      <c r="I15" s="225"/>
      <c r="J15" s="77"/>
      <c r="K15" s="77"/>
      <c r="L15" s="77"/>
      <c r="M15" s="77"/>
      <c r="N15" s="77"/>
      <c r="O15" s="78"/>
      <c r="P15" s="793"/>
      <c r="Q15" s="794"/>
      <c r="R15" s="797"/>
      <c r="S15" s="796"/>
    </row>
    <row r="16" spans="1:19" ht="24.75" thickBot="1">
      <c r="A16" s="1319"/>
      <c r="B16" s="780" t="s">
        <v>569</v>
      </c>
      <c r="C16" s="1320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8"/>
      <c r="P16" s="389"/>
      <c r="Q16" s="469"/>
      <c r="R16" s="390"/>
      <c r="S16" s="796"/>
    </row>
    <row r="17" spans="1:18" ht="24.75" thickBot="1">
      <c r="A17" s="1319"/>
      <c r="B17" s="1324" t="s">
        <v>571</v>
      </c>
      <c r="C17" s="1320"/>
      <c r="D17" s="77"/>
      <c r="E17" s="77"/>
      <c r="F17" s="77"/>
      <c r="G17" s="77"/>
      <c r="H17" s="802"/>
      <c r="I17" s="802"/>
      <c r="J17" s="77"/>
      <c r="K17" s="77"/>
      <c r="L17" s="77"/>
      <c r="M17" s="77"/>
      <c r="N17" s="77"/>
      <c r="O17" s="78"/>
      <c r="P17" s="604" t="s">
        <v>511</v>
      </c>
      <c r="Q17" s="325"/>
      <c r="R17" s="517"/>
    </row>
    <row r="18" spans="1:18" ht="24">
      <c r="A18" s="1319"/>
      <c r="B18" s="1331" t="s">
        <v>713</v>
      </c>
      <c r="C18" s="200">
        <v>20</v>
      </c>
      <c r="D18" s="225"/>
      <c r="E18" s="225"/>
      <c r="F18" s="225"/>
      <c r="G18" s="225"/>
      <c r="H18" s="225"/>
      <c r="I18" s="225"/>
      <c r="J18" s="225"/>
      <c r="K18" s="283">
        <v>10</v>
      </c>
      <c r="L18" s="225"/>
      <c r="M18" s="225"/>
      <c r="N18" s="283">
        <v>10</v>
      </c>
      <c r="O18" s="225"/>
      <c r="P18" s="608" t="s">
        <v>570</v>
      </c>
      <c r="Q18" s="74"/>
      <c r="R18" s="188"/>
    </row>
    <row r="19" spans="1:18" ht="24">
      <c r="A19" s="1319"/>
      <c r="B19" s="1331" t="s">
        <v>677</v>
      </c>
      <c r="C19" s="200">
        <v>10</v>
      </c>
      <c r="D19" s="77"/>
      <c r="E19" s="231"/>
      <c r="F19" s="77"/>
      <c r="G19" s="231"/>
      <c r="H19" s="77"/>
      <c r="I19" s="232"/>
      <c r="J19" s="225"/>
      <c r="K19" s="225"/>
      <c r="L19" s="225"/>
      <c r="M19" s="225"/>
      <c r="N19" s="225"/>
      <c r="O19" s="331">
        <v>10</v>
      </c>
      <c r="P19" s="79"/>
      <c r="Q19" s="80"/>
      <c r="R19" s="81"/>
    </row>
    <row r="20" spans="1:18" ht="24.75" thickBot="1">
      <c r="A20" s="1319"/>
      <c r="B20" s="780"/>
      <c r="C20" s="1321"/>
      <c r="D20" s="77"/>
      <c r="E20" s="231"/>
      <c r="F20" s="77"/>
      <c r="G20" s="231"/>
      <c r="H20" s="77"/>
      <c r="I20" s="232"/>
      <c r="J20" s="225"/>
      <c r="K20" s="225"/>
      <c r="L20" s="225"/>
      <c r="M20" s="225"/>
      <c r="N20" s="225"/>
      <c r="O20" s="347"/>
      <c r="P20" s="73"/>
      <c r="Q20" s="74"/>
      <c r="R20" s="342"/>
    </row>
    <row r="21" spans="1:18" ht="24.75" thickBot="1">
      <c r="A21" s="1319"/>
      <c r="B21" s="794"/>
      <c r="C21" s="802"/>
      <c r="D21" s="798"/>
      <c r="E21" s="798"/>
      <c r="F21" s="798"/>
      <c r="G21" s="798"/>
      <c r="H21" s="798"/>
      <c r="I21" s="193"/>
      <c r="J21" s="193"/>
      <c r="K21" s="193"/>
      <c r="L21" s="193"/>
      <c r="M21" s="193"/>
      <c r="N21" s="193"/>
      <c r="O21" s="800"/>
      <c r="P21" s="1300" t="s">
        <v>504</v>
      </c>
      <c r="Q21" s="1301"/>
      <c r="R21" s="1302"/>
    </row>
    <row r="22" spans="1:18" ht="24">
      <c r="A22" s="1319"/>
      <c r="B22" s="801"/>
      <c r="C22" s="802"/>
      <c r="D22" s="798"/>
      <c r="E22" s="798"/>
      <c r="F22" s="798"/>
      <c r="G22" s="798"/>
      <c r="H22" s="798"/>
      <c r="I22" s="193"/>
      <c r="J22" s="193"/>
      <c r="K22" s="853"/>
      <c r="L22" s="193"/>
      <c r="M22" s="193"/>
      <c r="N22" s="193"/>
      <c r="O22" s="800"/>
      <c r="P22" s="2915" t="s">
        <v>12</v>
      </c>
      <c r="Q22" s="2916"/>
      <c r="R22" s="213" t="s">
        <v>13</v>
      </c>
    </row>
    <row r="23" spans="1:18" ht="24">
      <c r="A23" s="1319"/>
      <c r="B23" s="1331"/>
      <c r="C23" s="200"/>
      <c r="D23" s="798"/>
      <c r="E23" s="798"/>
      <c r="F23" s="798"/>
      <c r="G23" s="798"/>
      <c r="H23" s="798"/>
      <c r="I23" s="193"/>
      <c r="J23" s="193"/>
      <c r="K23" s="193"/>
      <c r="L23" s="193"/>
      <c r="M23" s="193"/>
      <c r="N23" s="193"/>
      <c r="O23" s="800"/>
      <c r="P23" s="1329"/>
      <c r="Q23" s="1330">
        <v>300000</v>
      </c>
      <c r="R23" s="348"/>
    </row>
    <row r="24" spans="1:18" ht="24">
      <c r="A24" s="1319"/>
      <c r="B24" s="1331"/>
      <c r="C24" s="200"/>
      <c r="D24" s="798"/>
      <c r="E24" s="798"/>
      <c r="F24" s="798"/>
      <c r="G24" s="798"/>
      <c r="H24" s="798"/>
      <c r="I24" s="798"/>
      <c r="J24" s="798"/>
      <c r="K24" s="798"/>
      <c r="L24" s="798"/>
      <c r="M24" s="798"/>
      <c r="N24" s="798"/>
      <c r="O24" s="799"/>
      <c r="P24" s="1312" t="s">
        <v>14</v>
      </c>
      <c r="Q24" s="1313"/>
      <c r="R24" s="619">
        <v>300000</v>
      </c>
    </row>
    <row r="25" spans="1:18" ht="24.75" thickBot="1">
      <c r="A25" s="621"/>
      <c r="B25" s="620"/>
      <c r="C25" s="767"/>
      <c r="D25" s="225"/>
      <c r="E25" s="226"/>
      <c r="F25" s="225"/>
      <c r="G25" s="226"/>
      <c r="H25" s="225"/>
      <c r="I25" s="228"/>
      <c r="J25" s="225"/>
      <c r="K25" s="225"/>
      <c r="L25" s="225"/>
      <c r="M25" s="225"/>
      <c r="N25" s="225"/>
      <c r="O25" s="622"/>
      <c r="P25" s="123"/>
      <c r="Q25" s="123"/>
      <c r="R25" s="277"/>
    </row>
    <row r="26" spans="1:18" ht="24.75" thickBot="1">
      <c r="A26" s="2894" t="s">
        <v>61</v>
      </c>
      <c r="B26" s="2896"/>
      <c r="C26" s="1303">
        <f>SUM(C8:C25)</f>
        <v>100</v>
      </c>
      <c r="D26" s="555"/>
      <c r="E26" s="555"/>
      <c r="F26" s="555"/>
      <c r="G26" s="555"/>
      <c r="H26" s="555"/>
      <c r="I26" s="555"/>
      <c r="J26" s="555"/>
      <c r="K26" s="555"/>
      <c r="L26" s="555"/>
      <c r="M26" s="555"/>
      <c r="N26" s="555"/>
      <c r="O26" s="555"/>
      <c r="P26" s="1325" t="s">
        <v>563</v>
      </c>
      <c r="Q26" s="1326"/>
      <c r="R26" s="1327"/>
    </row>
    <row r="27" spans="1:18" ht="24">
      <c r="A27" s="2961" t="s">
        <v>70</v>
      </c>
      <c r="B27" s="2962"/>
      <c r="C27" s="612" t="s">
        <v>68</v>
      </c>
      <c r="D27" s="613">
        <f>SUM(D8:D26)</f>
        <v>4</v>
      </c>
      <c r="E27" s="613">
        <f t="shared" ref="E27:F27" si="0">SUM(E8:E26)</f>
        <v>4</v>
      </c>
      <c r="F27" s="613">
        <f t="shared" si="0"/>
        <v>4</v>
      </c>
      <c r="G27" s="613">
        <f>SUM(G8:G26)</f>
        <v>4</v>
      </c>
      <c r="H27" s="613">
        <f t="shared" ref="H27:L27" si="1">SUM(H8:H26)</f>
        <v>10.25</v>
      </c>
      <c r="I27" s="613">
        <f t="shared" si="1"/>
        <v>6.25</v>
      </c>
      <c r="J27" s="613">
        <f t="shared" si="1"/>
        <v>6.25</v>
      </c>
      <c r="K27" s="613">
        <f t="shared" si="1"/>
        <v>16.25</v>
      </c>
      <c r="L27" s="613">
        <f t="shared" si="1"/>
        <v>6.25</v>
      </c>
      <c r="M27" s="613">
        <f>SUM(M8:M26)</f>
        <v>6.25</v>
      </c>
      <c r="N27" s="613">
        <f>SUM(N8:N26)</f>
        <v>16.25</v>
      </c>
      <c r="O27" s="613">
        <f>+O12+O18+O19</f>
        <v>16.25</v>
      </c>
      <c r="P27" s="3553"/>
      <c r="Q27" s="3172"/>
      <c r="R27" s="3173"/>
    </row>
    <row r="28" spans="1:18" ht="24">
      <c r="A28" s="2888"/>
      <c r="B28" s="2889"/>
      <c r="C28" s="612" t="s">
        <v>69</v>
      </c>
      <c r="D28" s="613">
        <f>+D27</f>
        <v>4</v>
      </c>
      <c r="E28" s="613">
        <f>+D27+E27</f>
        <v>8</v>
      </c>
      <c r="F28" s="613">
        <f>+D27+E27+F27</f>
        <v>12</v>
      </c>
      <c r="G28" s="613">
        <f>+D27+E27+F27+G27</f>
        <v>16</v>
      </c>
      <c r="H28" s="613">
        <f>+D27+E27+F27+G27+H27</f>
        <v>26.25</v>
      </c>
      <c r="I28" s="613">
        <f>+D27+E27+F27+G27+H27+I27</f>
        <v>32.5</v>
      </c>
      <c r="J28" s="613">
        <f>+D27+E27+F27+G27+H27+I27+J27</f>
        <v>38.75</v>
      </c>
      <c r="K28" s="613">
        <f>+D27+E27+F27+G27+H27+I27+J27+K27</f>
        <v>55</v>
      </c>
      <c r="L28" s="613">
        <f>+D27+E27+F27+G27+H27+I27+J27+K27+L27</f>
        <v>61.25</v>
      </c>
      <c r="M28" s="613">
        <f>+D27+E27+F27+G27+H27+I27+J27+K27+L27+M27</f>
        <v>67.5</v>
      </c>
      <c r="N28" s="613">
        <f>+D27+E27+F27+G27+H27+I27+J27+K27+L27+M27+N27</f>
        <v>83.75</v>
      </c>
      <c r="O28" s="613">
        <f>+D27+E27+F27+G27+H27+I27+J27+K27+L27+M27+N27+O27</f>
        <v>100</v>
      </c>
      <c r="P28" s="2938"/>
      <c r="Q28" s="2939"/>
      <c r="R28" s="2940"/>
    </row>
    <row r="29" spans="1:18" ht="24">
      <c r="A29" s="2831" t="s">
        <v>71</v>
      </c>
      <c r="B29" s="2832"/>
      <c r="C29" s="614" t="s">
        <v>68</v>
      </c>
      <c r="D29" s="615"/>
      <c r="E29" s="615"/>
      <c r="F29" s="615"/>
      <c r="G29" s="615"/>
      <c r="H29" s="615"/>
      <c r="I29" s="615"/>
      <c r="J29" s="615"/>
      <c r="K29" s="615"/>
      <c r="L29" s="615"/>
      <c r="M29" s="615"/>
      <c r="N29" s="615"/>
      <c r="O29" s="615"/>
      <c r="P29" s="2837" t="s">
        <v>587</v>
      </c>
      <c r="Q29" s="3051"/>
      <c r="R29" s="2839">
        <f>O30</f>
        <v>0</v>
      </c>
    </row>
    <row r="30" spans="1:18" ht="24.75" thickBot="1">
      <c r="A30" s="2834"/>
      <c r="B30" s="2835"/>
      <c r="C30" s="617" t="s">
        <v>72</v>
      </c>
      <c r="D30" s="618">
        <v>0</v>
      </c>
      <c r="E30" s="618">
        <v>0</v>
      </c>
      <c r="F30" s="618">
        <v>0</v>
      </c>
      <c r="G30" s="618">
        <v>0</v>
      </c>
      <c r="H30" s="618">
        <v>0</v>
      </c>
      <c r="I30" s="618">
        <v>0</v>
      </c>
      <c r="J30" s="618">
        <v>0</v>
      </c>
      <c r="K30" s="618">
        <v>0</v>
      </c>
      <c r="L30" s="618">
        <v>0</v>
      </c>
      <c r="M30" s="618">
        <v>0</v>
      </c>
      <c r="N30" s="618">
        <v>0</v>
      </c>
      <c r="O30" s="618">
        <v>0</v>
      </c>
      <c r="P30" s="564"/>
      <c r="Q30" s="565"/>
      <c r="R30" s="2840"/>
    </row>
    <row r="31" spans="1:18" ht="24" hidden="1">
      <c r="P31" s="2847" t="s">
        <v>719</v>
      </c>
      <c r="Q31" s="2847"/>
      <c r="R31" s="2847"/>
    </row>
    <row r="32" spans="1:18" ht="24" hidden="1">
      <c r="P32" s="458"/>
      <c r="Q32" s="865"/>
      <c r="R32" s="275"/>
    </row>
    <row r="33" spans="16:18" ht="24">
      <c r="P33" s="4134" t="s">
        <v>720</v>
      </c>
      <c r="Q33" s="4134"/>
      <c r="R33" s="4134"/>
    </row>
    <row r="34" spans="16:18" ht="24">
      <c r="P34" s="4135" t="s">
        <v>740</v>
      </c>
      <c r="Q34" s="4135"/>
      <c r="R34" s="4135"/>
    </row>
    <row r="35" spans="16:18">
      <c r="P35" s="1393"/>
      <c r="Q35" s="1393"/>
      <c r="R35" s="1393"/>
    </row>
  </sheetData>
  <mergeCells count="20">
    <mergeCell ref="A26:B26"/>
    <mergeCell ref="A1:R1"/>
    <mergeCell ref="A2:R2"/>
    <mergeCell ref="B3:O3"/>
    <mergeCell ref="P3:R3"/>
    <mergeCell ref="P22:Q22"/>
    <mergeCell ref="B4:O4"/>
    <mergeCell ref="P4:R4"/>
    <mergeCell ref="A6:B7"/>
    <mergeCell ref="D6:O6"/>
    <mergeCell ref="P10:R10"/>
    <mergeCell ref="P31:R31"/>
    <mergeCell ref="P33:R33"/>
    <mergeCell ref="P34:R34"/>
    <mergeCell ref="A27:B28"/>
    <mergeCell ref="P27:R27"/>
    <mergeCell ref="P28:R28"/>
    <mergeCell ref="A29:B30"/>
    <mergeCell ref="P29:Q29"/>
    <mergeCell ref="R29:R30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4" orientation="landscape" r:id="rId1"/>
  <headerFooter scaleWithDoc="0" alignWithMargins="0">
    <oddHeader>&amp;R&amp;"Angsana New,ธรรมดา"&amp;18 50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8" tint="-0.249977111117893"/>
  </sheetPr>
  <dimension ref="A1:T26"/>
  <sheetViews>
    <sheetView view="pageLayout" zoomScale="112" zoomScaleNormal="90" zoomScalePageLayoutView="112" workbookViewId="0">
      <selection activeCell="A5" sqref="A5:P6"/>
    </sheetView>
  </sheetViews>
  <sheetFormatPr defaultColWidth="8.85546875" defaultRowHeight="21"/>
  <cols>
    <col min="1" max="2" width="8.85546875" style="275"/>
    <col min="3" max="3" width="45.140625" style="275" customWidth="1"/>
    <col min="4" max="4" width="15.42578125" style="275" bestFit="1" customWidth="1"/>
    <col min="5" max="6" width="4.140625" style="275" bestFit="1" customWidth="1"/>
    <col min="7" max="7" width="4" style="275" bestFit="1" customWidth="1"/>
    <col min="8" max="8" width="4" style="275" customWidth="1"/>
    <col min="9" max="9" width="4.140625" style="275" bestFit="1" customWidth="1"/>
    <col min="10" max="10" width="3.85546875" style="275" customWidth="1"/>
    <col min="11" max="11" width="3.5703125" style="275" customWidth="1"/>
    <col min="12" max="12" width="4.140625" style="275" customWidth="1"/>
    <col min="13" max="13" width="4" style="275" customWidth="1"/>
    <col min="14" max="15" width="4.42578125" style="275" customWidth="1"/>
    <col min="16" max="16" width="3.85546875" style="275" bestFit="1" customWidth="1"/>
    <col min="17" max="17" width="27.5703125" style="275" customWidth="1"/>
    <col min="18" max="18" width="19.140625" style="275" customWidth="1"/>
    <col min="19" max="16384" width="8.85546875" style="275"/>
  </cols>
  <sheetData>
    <row r="1" spans="1:20" ht="24">
      <c r="A1" s="2850" t="s">
        <v>579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51"/>
    </row>
    <row r="2" spans="1:20" ht="24.75" thickBot="1">
      <c r="A2" s="2996" t="s">
        <v>580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8"/>
    </row>
    <row r="3" spans="1:20" ht="24">
      <c r="A3" s="3019" t="s">
        <v>1003</v>
      </c>
      <c r="B3" s="3020"/>
      <c r="C3" s="3020"/>
      <c r="D3" s="3020"/>
      <c r="E3" s="3020"/>
      <c r="F3" s="3020"/>
      <c r="G3" s="3020"/>
      <c r="H3" s="3020"/>
      <c r="I3" s="3020"/>
      <c r="J3" s="3020"/>
      <c r="K3" s="3020"/>
      <c r="L3" s="3020"/>
      <c r="M3" s="3020"/>
      <c r="N3" s="3020"/>
      <c r="O3" s="3020"/>
      <c r="P3" s="3020"/>
      <c r="Q3" s="2868" t="s">
        <v>564</v>
      </c>
      <c r="R3" s="2870"/>
    </row>
    <row r="4" spans="1:20" ht="24.75" thickBot="1">
      <c r="A4" s="367"/>
      <c r="B4" s="368"/>
      <c r="C4" s="369"/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70"/>
      <c r="Q4" s="4194" t="s">
        <v>391</v>
      </c>
      <c r="R4" s="4195"/>
    </row>
    <row r="5" spans="1:20" ht="24">
      <c r="A5" s="2903" t="s">
        <v>499</v>
      </c>
      <c r="B5" s="2904"/>
      <c r="C5" s="2905"/>
      <c r="D5" s="371" t="s">
        <v>581</v>
      </c>
      <c r="E5" s="2909" t="s">
        <v>582</v>
      </c>
      <c r="F5" s="2910"/>
      <c r="G5" s="2910"/>
      <c r="H5" s="2910"/>
      <c r="I5" s="2910"/>
      <c r="J5" s="2910"/>
      <c r="K5" s="2910"/>
      <c r="L5" s="2910"/>
      <c r="M5" s="2910"/>
      <c r="N5" s="2910"/>
      <c r="O5" s="2910"/>
      <c r="P5" s="2924"/>
      <c r="Q5" s="372" t="s">
        <v>525</v>
      </c>
      <c r="R5" s="373" t="s">
        <v>502</v>
      </c>
    </row>
    <row r="6" spans="1:20" ht="24">
      <c r="A6" s="3009"/>
      <c r="B6" s="3010"/>
      <c r="C6" s="3011"/>
      <c r="D6" s="374" t="s">
        <v>60</v>
      </c>
      <c r="E6" s="212" t="s">
        <v>0</v>
      </c>
      <c r="F6" s="212" t="s">
        <v>1</v>
      </c>
      <c r="G6" s="211" t="s">
        <v>2</v>
      </c>
      <c r="H6" s="212" t="s">
        <v>3</v>
      </c>
      <c r="I6" s="212" t="s">
        <v>4</v>
      </c>
      <c r="J6" s="212" t="s">
        <v>5</v>
      </c>
      <c r="K6" s="212" t="s">
        <v>6</v>
      </c>
      <c r="L6" s="212" t="s">
        <v>7</v>
      </c>
      <c r="M6" s="212" t="s">
        <v>8</v>
      </c>
      <c r="N6" s="212" t="s">
        <v>9</v>
      </c>
      <c r="O6" s="212" t="s">
        <v>10</v>
      </c>
      <c r="P6" s="213" t="s">
        <v>11</v>
      </c>
      <c r="Q6" s="387" t="s">
        <v>578</v>
      </c>
      <c r="R6" s="388" t="s">
        <v>78</v>
      </c>
    </row>
    <row r="7" spans="1:20" ht="24">
      <c r="A7" s="1304" t="s">
        <v>609</v>
      </c>
      <c r="B7" s="1305"/>
      <c r="C7" s="1306"/>
      <c r="D7" s="238">
        <v>10</v>
      </c>
      <c r="E7" s="282">
        <v>2</v>
      </c>
      <c r="F7" s="282">
        <v>2</v>
      </c>
      <c r="G7" s="282">
        <v>2</v>
      </c>
      <c r="H7" s="282">
        <v>2</v>
      </c>
      <c r="I7" s="282">
        <v>2</v>
      </c>
      <c r="J7" s="351"/>
      <c r="K7" s="787"/>
      <c r="L7" s="787"/>
      <c r="M7" s="787"/>
      <c r="N7" s="787"/>
      <c r="O7" s="787"/>
      <c r="P7" s="847"/>
      <c r="Q7" s="375"/>
      <c r="R7" s="376"/>
    </row>
    <row r="8" spans="1:20" ht="24.75" thickBot="1">
      <c r="A8" s="3114" t="s">
        <v>714</v>
      </c>
      <c r="B8" s="3115"/>
      <c r="C8" s="3116"/>
      <c r="D8" s="771">
        <v>10</v>
      </c>
      <c r="E8" s="377">
        <v>2</v>
      </c>
      <c r="F8" s="377">
        <v>2</v>
      </c>
      <c r="G8" s="377">
        <v>2</v>
      </c>
      <c r="H8" s="377">
        <v>2</v>
      </c>
      <c r="I8" s="377">
        <v>2</v>
      </c>
      <c r="J8" s="356"/>
      <c r="K8" s="378"/>
      <c r="L8" s="378"/>
      <c r="M8" s="378"/>
      <c r="N8" s="378"/>
      <c r="O8" s="378"/>
      <c r="P8" s="379"/>
      <c r="Q8" s="856"/>
      <c r="R8" s="855"/>
    </row>
    <row r="9" spans="1:20" ht="24.75" thickBot="1">
      <c r="A9" s="1307" t="s">
        <v>715</v>
      </c>
      <c r="B9" s="1308"/>
      <c r="C9" s="1309"/>
      <c r="D9" s="848">
        <v>20</v>
      </c>
      <c r="E9" s="382"/>
      <c r="F9" s="382"/>
      <c r="G9" s="382"/>
      <c r="H9" s="284">
        <v>2.2200000000000002</v>
      </c>
      <c r="I9" s="284">
        <v>2.2200000000000002</v>
      </c>
      <c r="J9" s="284">
        <v>2.2200000000000002</v>
      </c>
      <c r="K9" s="284">
        <v>2.2200000000000002</v>
      </c>
      <c r="L9" s="284">
        <v>2.2200000000000002</v>
      </c>
      <c r="M9" s="284">
        <v>2.2200000000000002</v>
      </c>
      <c r="N9" s="284">
        <v>2.2200000000000002</v>
      </c>
      <c r="O9" s="284">
        <v>2.2200000000000002</v>
      </c>
      <c r="P9" s="284">
        <v>2.2200000000000002</v>
      </c>
      <c r="Q9" s="602" t="s">
        <v>510</v>
      </c>
      <c r="R9" s="517"/>
    </row>
    <row r="10" spans="1:20" ht="24">
      <c r="A10" s="1307" t="s">
        <v>716</v>
      </c>
      <c r="B10" s="1308"/>
      <c r="C10" s="1309"/>
      <c r="D10" s="848">
        <v>30</v>
      </c>
      <c r="E10" s="382"/>
      <c r="F10" s="382"/>
      <c r="G10" s="382"/>
      <c r="H10" s="382"/>
      <c r="I10" s="382"/>
      <c r="J10" s="284">
        <v>2.5</v>
      </c>
      <c r="K10" s="284">
        <v>2.5</v>
      </c>
      <c r="L10" s="284">
        <v>2.5</v>
      </c>
      <c r="M10" s="284">
        <v>2.5</v>
      </c>
      <c r="N10" s="284">
        <v>2.5</v>
      </c>
      <c r="O10" s="284">
        <v>2.5</v>
      </c>
      <c r="P10" s="284">
        <v>2.5</v>
      </c>
      <c r="Q10" s="640" t="s">
        <v>359</v>
      </c>
      <c r="R10" s="641"/>
    </row>
    <row r="11" spans="1:20" ht="24.75" thickBot="1">
      <c r="A11" s="3052" t="s">
        <v>717</v>
      </c>
      <c r="B11" s="3053"/>
      <c r="C11" s="3054"/>
      <c r="D11" s="1320">
        <v>30</v>
      </c>
      <c r="E11" s="380"/>
      <c r="F11" s="380"/>
      <c r="G11" s="380"/>
      <c r="H11" s="380"/>
      <c r="I11" s="380"/>
      <c r="J11" s="284">
        <v>10</v>
      </c>
      <c r="K11" s="380"/>
      <c r="L11" s="380"/>
      <c r="M11" s="284">
        <v>10</v>
      </c>
      <c r="N11" s="380"/>
      <c r="O11" s="380"/>
      <c r="P11" s="381">
        <v>10</v>
      </c>
      <c r="Q11" s="389"/>
      <c r="R11" s="390"/>
    </row>
    <row r="12" spans="1:20" ht="24.75" thickBot="1">
      <c r="A12" s="634"/>
      <c r="B12" s="272"/>
      <c r="C12" s="273"/>
      <c r="D12" s="772"/>
      <c r="E12" s="631"/>
      <c r="F12" s="631"/>
      <c r="G12" s="631"/>
      <c r="H12" s="631"/>
      <c r="I12" s="631"/>
      <c r="J12" s="631"/>
      <c r="K12" s="631"/>
      <c r="L12" s="631"/>
      <c r="M12" s="631"/>
      <c r="N12" s="631"/>
      <c r="O12" s="631"/>
      <c r="P12" s="632"/>
      <c r="Q12" s="604" t="s">
        <v>511</v>
      </c>
      <c r="R12" s="517"/>
    </row>
    <row r="13" spans="1:20" ht="24.75" thickBot="1">
      <c r="A13" s="1336"/>
      <c r="B13" s="1337"/>
      <c r="C13" s="1338"/>
      <c r="D13" s="773"/>
      <c r="E13" s="382"/>
      <c r="F13" s="382"/>
      <c r="G13" s="382"/>
      <c r="H13" s="382"/>
      <c r="I13" s="382"/>
      <c r="J13" s="382"/>
      <c r="K13" s="382"/>
      <c r="L13" s="382"/>
      <c r="M13" s="382"/>
      <c r="N13" s="382"/>
      <c r="O13" s="382"/>
      <c r="P13" s="383"/>
      <c r="Q13" s="628"/>
      <c r="R13" s="188"/>
    </row>
    <row r="14" spans="1:20" ht="24.75" thickBot="1">
      <c r="A14" s="1336"/>
      <c r="B14" s="1337"/>
      <c r="C14" s="1338"/>
      <c r="D14" s="773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3"/>
      <c r="Q14" s="1300" t="s">
        <v>504</v>
      </c>
      <c r="R14" s="1302"/>
      <c r="S14" s="1335"/>
      <c r="T14" s="386"/>
    </row>
    <row r="15" spans="1:20" ht="24">
      <c r="A15" s="4196"/>
      <c r="B15" s="4197"/>
      <c r="C15" s="4198"/>
      <c r="D15" s="773"/>
      <c r="E15" s="384"/>
      <c r="F15" s="384"/>
      <c r="G15" s="384"/>
      <c r="H15" s="382"/>
      <c r="I15" s="382"/>
      <c r="J15" s="382"/>
      <c r="K15" s="384"/>
      <c r="L15" s="384"/>
      <c r="M15" s="384"/>
      <c r="N15" s="384"/>
      <c r="O15" s="384"/>
      <c r="P15" s="385"/>
      <c r="Q15" s="637" t="s">
        <v>12</v>
      </c>
      <c r="R15" s="838" t="s">
        <v>13</v>
      </c>
      <c r="S15" s="386"/>
    </row>
    <row r="16" spans="1:20" ht="24">
      <c r="A16" s="4196"/>
      <c r="B16" s="4197"/>
      <c r="C16" s="4198"/>
      <c r="D16" s="773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3"/>
      <c r="Q16" s="638">
        <v>100000</v>
      </c>
      <c r="R16" s="636"/>
      <c r="S16" s="635"/>
    </row>
    <row r="17" spans="1:20" ht="24">
      <c r="A17" s="4199"/>
      <c r="B17" s="4200"/>
      <c r="C17" s="4201"/>
      <c r="D17" s="774"/>
      <c r="E17" s="644"/>
      <c r="F17" s="644"/>
      <c r="G17" s="644"/>
      <c r="H17" s="644"/>
      <c r="I17" s="644"/>
      <c r="J17" s="644"/>
      <c r="K17" s="644"/>
      <c r="L17" s="644"/>
      <c r="M17" s="644"/>
      <c r="N17" s="644"/>
      <c r="O17" s="644"/>
      <c r="P17" s="645"/>
      <c r="Q17" s="639"/>
      <c r="R17" s="551"/>
      <c r="S17" s="123"/>
    </row>
    <row r="18" spans="1:20" ht="24.75" thickBot="1">
      <c r="A18" s="3593" t="s">
        <v>61</v>
      </c>
      <c r="B18" s="3594"/>
      <c r="C18" s="3595"/>
      <c r="D18" s="1328">
        <f>SUM(D7:D17)</f>
        <v>100</v>
      </c>
      <c r="E18" s="643"/>
      <c r="F18" s="643"/>
      <c r="G18" s="643"/>
      <c r="H18" s="643"/>
      <c r="I18" s="643"/>
      <c r="J18" s="643"/>
      <c r="K18" s="643"/>
      <c r="L18" s="643"/>
      <c r="M18" s="643"/>
      <c r="N18" s="555"/>
      <c r="O18" s="643"/>
      <c r="P18" s="643"/>
      <c r="Q18" s="1322" t="s">
        <v>14</v>
      </c>
      <c r="R18" s="642">
        <v>100000</v>
      </c>
      <c r="S18" s="635"/>
      <c r="T18" s="386"/>
    </row>
    <row r="19" spans="1:20" ht="24.75" thickBot="1">
      <c r="A19" s="2885" t="s">
        <v>70</v>
      </c>
      <c r="B19" s="2886"/>
      <c r="C19" s="2887"/>
      <c r="D19" s="612" t="s">
        <v>68</v>
      </c>
      <c r="E19" s="613">
        <f>SUM(E7:E18)</f>
        <v>4</v>
      </c>
      <c r="F19" s="613">
        <f t="shared" ref="F19:P19" si="0">SUM(F7:F18)</f>
        <v>4</v>
      </c>
      <c r="G19" s="613">
        <f t="shared" si="0"/>
        <v>4</v>
      </c>
      <c r="H19" s="613">
        <f t="shared" si="0"/>
        <v>6.2200000000000006</v>
      </c>
      <c r="I19" s="613">
        <f>SUM(I7:I18)</f>
        <v>6.2200000000000006</v>
      </c>
      <c r="J19" s="613">
        <f t="shared" si="0"/>
        <v>14.72</v>
      </c>
      <c r="K19" s="613">
        <f t="shared" si="0"/>
        <v>4.7200000000000006</v>
      </c>
      <c r="L19" s="613">
        <f t="shared" si="0"/>
        <v>4.7200000000000006</v>
      </c>
      <c r="M19" s="613">
        <f t="shared" si="0"/>
        <v>14.72</v>
      </c>
      <c r="N19" s="613">
        <f t="shared" si="0"/>
        <v>4.7200000000000006</v>
      </c>
      <c r="O19" s="613">
        <f t="shared" si="0"/>
        <v>4.7200000000000006</v>
      </c>
      <c r="P19" s="613">
        <f t="shared" si="0"/>
        <v>14.72</v>
      </c>
      <c r="Q19" s="1325" t="s">
        <v>563</v>
      </c>
      <c r="R19" s="1327"/>
      <c r="S19" s="1323"/>
    </row>
    <row r="20" spans="1:20" ht="24">
      <c r="A20" s="2888"/>
      <c r="B20" s="2889"/>
      <c r="C20" s="2890"/>
      <c r="D20" s="612" t="s">
        <v>69</v>
      </c>
      <c r="E20" s="613">
        <f>+E19</f>
        <v>4</v>
      </c>
      <c r="F20" s="613">
        <f>+E19+F19</f>
        <v>8</v>
      </c>
      <c r="G20" s="613">
        <f>+E19+F19+G19</f>
        <v>12</v>
      </c>
      <c r="H20" s="613">
        <f>+E19+F19+G19+H19</f>
        <v>18.22</v>
      </c>
      <c r="I20" s="613">
        <f>+E19+F19+G19+H19+I19</f>
        <v>24.439999999999998</v>
      </c>
      <c r="J20" s="613">
        <f>+E19+F19+G19+H19+I19+J19</f>
        <v>39.159999999999997</v>
      </c>
      <c r="K20" s="613">
        <f>+E19+F19+G19+H19+I19+J19+K19</f>
        <v>43.879999999999995</v>
      </c>
      <c r="L20" s="613">
        <f>+E19+F19+G19+H19+I19+J19+K19+L19</f>
        <v>48.599999999999994</v>
      </c>
      <c r="M20" s="613">
        <f>+E19+F19+G19+H19+I19+J19+K19+L19+M19</f>
        <v>63.319999999999993</v>
      </c>
      <c r="N20" s="613">
        <f>+E19+F19+G19+H19+I19+J19+K19+L19+M19+N19</f>
        <v>68.039999999999992</v>
      </c>
      <c r="O20" s="613">
        <f>+E19+F19+G19+H19+I19+J19+K19+L19+M19+N19+O19</f>
        <v>72.759999999999991</v>
      </c>
      <c r="P20" s="613">
        <v>100</v>
      </c>
      <c r="Q20" s="1315"/>
      <c r="R20" s="1316"/>
      <c r="S20" s="519"/>
    </row>
    <row r="21" spans="1:20" ht="24">
      <c r="A21" s="2831" t="s">
        <v>71</v>
      </c>
      <c r="B21" s="2832"/>
      <c r="C21" s="2833"/>
      <c r="D21" s="614" t="s">
        <v>68</v>
      </c>
      <c r="E21" s="615"/>
      <c r="F21" s="615"/>
      <c r="G21" s="615"/>
      <c r="H21" s="615"/>
      <c r="I21" s="615"/>
      <c r="J21" s="615"/>
      <c r="K21" s="615"/>
      <c r="L21" s="615"/>
      <c r="M21" s="615"/>
      <c r="N21" s="615"/>
      <c r="O21" s="615"/>
      <c r="P21" s="615"/>
      <c r="Q21" s="1314" t="s">
        <v>654</v>
      </c>
      <c r="R21" s="1310">
        <f>P22</f>
        <v>0</v>
      </c>
      <c r="S21" s="386"/>
    </row>
    <row r="22" spans="1:20" ht="24.75" thickBot="1">
      <c r="A22" s="2834"/>
      <c r="B22" s="2835"/>
      <c r="C22" s="2836"/>
      <c r="D22" s="617" t="s">
        <v>72</v>
      </c>
      <c r="E22" s="618">
        <v>0</v>
      </c>
      <c r="F22" s="618">
        <v>0</v>
      </c>
      <c r="G22" s="618">
        <v>0</v>
      </c>
      <c r="H22" s="618">
        <v>0</v>
      </c>
      <c r="I22" s="618">
        <v>0</v>
      </c>
      <c r="J22" s="618">
        <v>0</v>
      </c>
      <c r="K22" s="618">
        <v>0</v>
      </c>
      <c r="L22" s="618">
        <v>0</v>
      </c>
      <c r="M22" s="618">
        <v>0</v>
      </c>
      <c r="N22" s="618">
        <v>0</v>
      </c>
      <c r="O22" s="618">
        <v>0</v>
      </c>
      <c r="P22" s="618">
        <v>0</v>
      </c>
      <c r="Q22" s="197" t="s">
        <v>470</v>
      </c>
      <c r="R22" s="1311"/>
      <c r="S22" s="386"/>
    </row>
    <row r="23" spans="1:20" ht="24" hidden="1">
      <c r="Q23" s="2991" t="s">
        <v>719</v>
      </c>
      <c r="R23" s="2991"/>
      <c r="S23" s="2991"/>
    </row>
    <row r="24" spans="1:20" ht="24" hidden="1">
      <c r="Q24" s="458"/>
      <c r="R24" s="865"/>
    </row>
    <row r="25" spans="1:20" ht="24" hidden="1">
      <c r="Q25" s="3075" t="s">
        <v>741</v>
      </c>
      <c r="R25" s="3075"/>
      <c r="S25" s="3075"/>
    </row>
    <row r="26" spans="1:20" ht="24" hidden="1">
      <c r="Q26" s="2830" t="s">
        <v>742</v>
      </c>
      <c r="R26" s="2830"/>
      <c r="S26" s="2830"/>
    </row>
  </sheetData>
  <mergeCells count="18">
    <mergeCell ref="A18:C18"/>
    <mergeCell ref="A1:R1"/>
    <mergeCell ref="A2:R2"/>
    <mergeCell ref="A3:P3"/>
    <mergeCell ref="Q3:R3"/>
    <mergeCell ref="Q4:R4"/>
    <mergeCell ref="A5:C6"/>
    <mergeCell ref="E5:P5"/>
    <mergeCell ref="A8:C8"/>
    <mergeCell ref="A11:C11"/>
    <mergeCell ref="A15:C15"/>
    <mergeCell ref="A16:C16"/>
    <mergeCell ref="A17:C17"/>
    <mergeCell ref="A19:C20"/>
    <mergeCell ref="A21:C22"/>
    <mergeCell ref="Q23:S23"/>
    <mergeCell ref="Q25:S25"/>
    <mergeCell ref="Q26:S26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51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7ECBF"/>
  </sheetPr>
  <dimension ref="A1:S34"/>
  <sheetViews>
    <sheetView topLeftCell="A10" zoomScaleSheetLayoutView="40" zoomScalePageLayoutView="70" workbookViewId="0">
      <selection activeCell="P27" sqref="P27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37.5" customHeight="1" thickBot="1">
      <c r="A4" s="2855" t="s">
        <v>786</v>
      </c>
      <c r="B4" s="2856"/>
      <c r="C4" s="2857" t="s">
        <v>922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>
      <c r="A5" s="1592" t="s">
        <v>63</v>
      </c>
      <c r="B5" s="1591"/>
      <c r="C5" s="2867" t="s">
        <v>1730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970"/>
      <c r="Q5" s="2868" t="s">
        <v>564</v>
      </c>
      <c r="R5" s="2869"/>
      <c r="S5" s="2870"/>
    </row>
    <row r="6" spans="1:19" ht="75.75" customHeight="1" thickBot="1">
      <c r="A6" s="2871" t="s">
        <v>62</v>
      </c>
      <c r="B6" s="2872"/>
      <c r="C6" s="4208" t="s">
        <v>1225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931"/>
      <c r="Q6" s="4202" t="s">
        <v>1832</v>
      </c>
      <c r="R6" s="4203"/>
      <c r="S6" s="4204"/>
    </row>
    <row r="7" spans="1:19">
      <c r="A7" s="3006" t="s">
        <v>499</v>
      </c>
      <c r="B7" s="3007"/>
      <c r="C7" s="3008"/>
      <c r="D7" s="1834" t="s">
        <v>585</v>
      </c>
      <c r="E7" s="2909" t="s">
        <v>582</v>
      </c>
      <c r="F7" s="2910"/>
      <c r="G7" s="2910"/>
      <c r="H7" s="2910"/>
      <c r="I7" s="2910"/>
      <c r="J7" s="2910"/>
      <c r="K7" s="2910"/>
      <c r="L7" s="2910"/>
      <c r="M7" s="2910"/>
      <c r="N7" s="2910"/>
      <c r="O7" s="2910"/>
      <c r="P7" s="2924"/>
      <c r="Q7" s="1613" t="s">
        <v>613</v>
      </c>
      <c r="R7" s="1069"/>
      <c r="S7" s="1070"/>
    </row>
    <row r="8" spans="1:19" ht="24.75" thickBot="1">
      <c r="A8" s="3009"/>
      <c r="B8" s="3010"/>
      <c r="C8" s="3011"/>
      <c r="D8" s="1880" t="s">
        <v>486</v>
      </c>
      <c r="E8" s="209" t="s">
        <v>0</v>
      </c>
      <c r="F8" s="210" t="s">
        <v>1</v>
      </c>
      <c r="G8" s="211" t="s">
        <v>2</v>
      </c>
      <c r="H8" s="212" t="s">
        <v>3</v>
      </c>
      <c r="I8" s="212" t="s">
        <v>4</v>
      </c>
      <c r="J8" s="212" t="s">
        <v>5</v>
      </c>
      <c r="K8" s="212" t="s">
        <v>6</v>
      </c>
      <c r="L8" s="212" t="s">
        <v>7</v>
      </c>
      <c r="M8" s="212" t="s">
        <v>8</v>
      </c>
      <c r="N8" s="212" t="s">
        <v>9</v>
      </c>
      <c r="O8" s="212" t="s">
        <v>10</v>
      </c>
      <c r="P8" s="213" t="s">
        <v>11</v>
      </c>
      <c r="Q8" s="1004" t="s">
        <v>1014</v>
      </c>
      <c r="R8" s="1005"/>
      <c r="S8" s="1006"/>
    </row>
    <row r="9" spans="1:19" ht="24.75" customHeight="1" thickBot="1">
      <c r="A9" s="2188">
        <v>1</v>
      </c>
      <c r="B9" s="4206" t="s">
        <v>1724</v>
      </c>
      <c r="C9" s="4207"/>
      <c r="D9" s="198">
        <v>10</v>
      </c>
      <c r="E9" s="571">
        <v>10</v>
      </c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001" t="s">
        <v>525</v>
      </c>
      <c r="R9" s="598"/>
      <c r="S9" s="326" t="s">
        <v>502</v>
      </c>
    </row>
    <row r="10" spans="1:19">
      <c r="A10" s="3466" t="s">
        <v>1725</v>
      </c>
      <c r="B10" s="3466"/>
      <c r="C10" s="3466"/>
      <c r="D10" s="148"/>
      <c r="E10" s="624"/>
      <c r="F10" s="624"/>
      <c r="G10" s="624"/>
      <c r="H10" s="624"/>
      <c r="I10" s="624"/>
      <c r="J10" s="148"/>
      <c r="K10" s="148"/>
      <c r="L10" s="148"/>
      <c r="M10" s="148"/>
      <c r="N10" s="148"/>
      <c r="O10" s="148"/>
      <c r="P10" s="148"/>
      <c r="Q10" s="4210" t="s">
        <v>1732</v>
      </c>
      <c r="R10" s="4211"/>
      <c r="S10" s="673" t="s">
        <v>1285</v>
      </c>
    </row>
    <row r="11" spans="1:19" ht="24.75" customHeight="1" thickBot="1">
      <c r="A11" s="1633">
        <v>2</v>
      </c>
      <c r="B11" s="2880" t="s">
        <v>1726</v>
      </c>
      <c r="C11" s="2967"/>
      <c r="D11" s="199">
        <v>10</v>
      </c>
      <c r="E11" s="147">
        <v>10</v>
      </c>
      <c r="F11" s="1609"/>
      <c r="G11" s="2178"/>
      <c r="H11" s="2178"/>
      <c r="I11" s="2178"/>
      <c r="J11" s="2178"/>
      <c r="K11" s="2178"/>
      <c r="L11" s="2178"/>
      <c r="M11" s="2178"/>
      <c r="N11" s="2178"/>
      <c r="O11" s="2178"/>
      <c r="P11" s="2178"/>
      <c r="Q11" s="2192" t="s">
        <v>1731</v>
      </c>
      <c r="R11" s="1864"/>
      <c r="S11" s="674" t="s">
        <v>1733</v>
      </c>
    </row>
    <row r="12" spans="1:19" ht="24.75" thickBot="1">
      <c r="A12" s="1627">
        <v>3</v>
      </c>
      <c r="B12" s="2972" t="s">
        <v>1727</v>
      </c>
      <c r="C12" s="4212"/>
      <c r="D12" s="200">
        <v>10</v>
      </c>
      <c r="E12" s="1632">
        <v>5</v>
      </c>
      <c r="F12" s="1632">
        <v>5</v>
      </c>
      <c r="G12" s="2185"/>
      <c r="H12" s="2186"/>
      <c r="I12" s="2186"/>
      <c r="J12" s="2186"/>
      <c r="K12" s="2186"/>
      <c r="L12" s="2186"/>
      <c r="M12" s="2186"/>
      <c r="N12" s="2186"/>
      <c r="O12" s="2186"/>
      <c r="P12" s="1609"/>
      <c r="Q12" s="1001" t="s">
        <v>510</v>
      </c>
      <c r="R12" s="325"/>
      <c r="S12" s="517"/>
    </row>
    <row r="13" spans="1:19">
      <c r="A13" s="2190"/>
      <c r="B13" s="2191" t="s">
        <v>1728</v>
      </c>
      <c r="C13" s="497"/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3281" t="s">
        <v>355</v>
      </c>
      <c r="R13" s="3281"/>
      <c r="S13" s="188"/>
    </row>
    <row r="14" spans="1:19" ht="24.75" customHeight="1" thickBot="1">
      <c r="A14" s="2189">
        <v>4</v>
      </c>
      <c r="B14" s="3760" t="s">
        <v>1218</v>
      </c>
      <c r="C14" s="3769"/>
      <c r="D14" s="200">
        <v>30</v>
      </c>
      <c r="E14" s="2178"/>
      <c r="F14" s="147">
        <v>15</v>
      </c>
      <c r="G14" s="147">
        <v>15</v>
      </c>
      <c r="H14" s="2178"/>
      <c r="I14" s="2178"/>
      <c r="J14" s="2178"/>
      <c r="K14" s="2178"/>
      <c r="L14" s="2178"/>
      <c r="M14" s="2178"/>
      <c r="N14" s="2178"/>
      <c r="O14" s="2178"/>
      <c r="P14" s="2178"/>
      <c r="Q14" s="2184"/>
      <c r="R14" s="74"/>
      <c r="S14" s="75"/>
    </row>
    <row r="15" spans="1:19" ht="24.75" customHeight="1" thickBot="1">
      <c r="A15" s="2129"/>
      <c r="B15" s="2175" t="s">
        <v>1410</v>
      </c>
      <c r="C15" s="2176"/>
      <c r="D15" s="200"/>
      <c r="E15" s="2187"/>
      <c r="F15" s="2187"/>
      <c r="G15" s="2178"/>
      <c r="H15" s="2178"/>
      <c r="I15" s="2178"/>
      <c r="J15" s="2178"/>
      <c r="K15" s="2178"/>
      <c r="L15" s="2178"/>
      <c r="M15" s="2178"/>
      <c r="N15" s="2178"/>
      <c r="O15" s="2178"/>
      <c r="P15" s="2178"/>
      <c r="Q15" s="1001" t="s">
        <v>511</v>
      </c>
      <c r="R15" s="325"/>
      <c r="S15" s="517"/>
    </row>
    <row r="16" spans="1:19">
      <c r="A16" s="2129"/>
      <c r="B16" s="2175" t="s">
        <v>1729</v>
      </c>
      <c r="C16" s="2176"/>
      <c r="D16" s="200"/>
      <c r="E16" s="2178"/>
      <c r="F16" s="2178"/>
      <c r="G16" s="2178"/>
      <c r="H16" s="2178"/>
      <c r="I16" s="2178"/>
      <c r="J16" s="2178"/>
      <c r="K16" s="2178"/>
      <c r="L16" s="2178"/>
      <c r="M16" s="2178"/>
      <c r="N16" s="2178"/>
      <c r="O16" s="2178"/>
      <c r="P16" s="1630"/>
      <c r="Q16" s="3281" t="s">
        <v>359</v>
      </c>
      <c r="R16" s="3281"/>
      <c r="S16" s="188"/>
    </row>
    <row r="17" spans="1:19" ht="24.75" thickBot="1">
      <c r="A17" s="1627"/>
      <c r="B17" s="2175" t="s">
        <v>1220</v>
      </c>
      <c r="C17" s="2176"/>
      <c r="D17" s="200"/>
      <c r="E17" s="1509"/>
      <c r="F17" s="1509"/>
      <c r="G17" s="2178"/>
      <c r="H17" s="2178"/>
      <c r="I17" s="2178"/>
      <c r="J17" s="2178"/>
      <c r="K17" s="2178"/>
      <c r="L17" s="2178"/>
      <c r="M17" s="2178"/>
      <c r="N17" s="2178"/>
      <c r="O17" s="2178"/>
      <c r="P17" s="2178"/>
      <c r="Q17" s="2184"/>
      <c r="R17" s="74"/>
      <c r="S17" s="75"/>
    </row>
    <row r="18" spans="1:19" ht="24.75" customHeight="1" thickBot="1">
      <c r="A18" s="1627"/>
      <c r="B18" s="2175" t="s">
        <v>1219</v>
      </c>
      <c r="C18" s="2176"/>
      <c r="D18" s="200"/>
      <c r="E18" s="2178"/>
      <c r="F18" s="2178"/>
      <c r="G18" s="1630"/>
      <c r="H18" s="657"/>
      <c r="I18" s="2178"/>
      <c r="J18" s="2178"/>
      <c r="K18" s="2178"/>
      <c r="L18" s="2178"/>
      <c r="M18" s="2178"/>
      <c r="N18" s="2178"/>
      <c r="O18" s="2178"/>
      <c r="P18" s="2178"/>
      <c r="Q18" s="2177" t="s">
        <v>504</v>
      </c>
      <c r="R18" s="1849"/>
      <c r="S18" s="1850"/>
    </row>
    <row r="19" spans="1:19" ht="24" customHeight="1">
      <c r="A19" s="1627"/>
      <c r="B19" s="2175" t="s">
        <v>1221</v>
      </c>
      <c r="C19" s="2176"/>
      <c r="D19" s="200"/>
      <c r="E19" s="2178"/>
      <c r="F19" s="1509"/>
      <c r="G19" s="2178"/>
      <c r="H19" s="2178"/>
      <c r="I19" s="2178"/>
      <c r="J19" s="2178"/>
      <c r="K19" s="2178"/>
      <c r="L19" s="2178"/>
      <c r="M19" s="2178"/>
      <c r="N19" s="2178"/>
      <c r="O19" s="2178"/>
      <c r="P19" s="2178"/>
      <c r="Q19" s="4209" t="s">
        <v>12</v>
      </c>
      <c r="R19" s="2916"/>
      <c r="S19" s="213" t="s">
        <v>13</v>
      </c>
    </row>
    <row r="20" spans="1:19" ht="24" customHeight="1">
      <c r="A20" s="1627"/>
      <c r="B20" s="2175" t="s">
        <v>1222</v>
      </c>
      <c r="C20" s="2176"/>
      <c r="D20" s="200"/>
      <c r="E20" s="2178"/>
      <c r="F20" s="1509"/>
      <c r="G20" s="2178"/>
      <c r="H20" s="657"/>
      <c r="I20" s="2178"/>
      <c r="J20" s="2178"/>
      <c r="K20" s="2178"/>
      <c r="L20" s="2178"/>
      <c r="M20" s="2178"/>
      <c r="N20" s="2178"/>
      <c r="O20" s="2178"/>
      <c r="P20" s="2178"/>
      <c r="Q20" s="4205"/>
      <c r="R20" s="2920"/>
      <c r="S20" s="86"/>
    </row>
    <row r="21" spans="1:19" ht="24.75" customHeight="1" thickBot="1">
      <c r="A21" s="1627">
        <v>5</v>
      </c>
      <c r="B21" s="2999" t="s">
        <v>1223</v>
      </c>
      <c r="C21" s="3000"/>
      <c r="D21" s="200">
        <v>30</v>
      </c>
      <c r="E21" s="2178"/>
      <c r="F21" s="2178"/>
      <c r="G21" s="2178"/>
      <c r="H21" s="147">
        <f>30/8</f>
        <v>3.75</v>
      </c>
      <c r="I21" s="147">
        <f t="shared" ref="I21:O21" si="0">30/8</f>
        <v>3.75</v>
      </c>
      <c r="J21" s="147">
        <f t="shared" si="0"/>
        <v>3.75</v>
      </c>
      <c r="K21" s="147">
        <f t="shared" si="0"/>
        <v>3.75</v>
      </c>
      <c r="L21" s="147">
        <f t="shared" si="0"/>
        <v>3.75</v>
      </c>
      <c r="M21" s="147">
        <f t="shared" si="0"/>
        <v>3.75</v>
      </c>
      <c r="N21" s="147">
        <f t="shared" si="0"/>
        <v>3.75</v>
      </c>
      <c r="O21" s="147">
        <f t="shared" si="0"/>
        <v>3.75</v>
      </c>
      <c r="P21" s="2178"/>
      <c r="Q21" s="1856" t="s">
        <v>371</v>
      </c>
      <c r="R21" s="1856"/>
      <c r="S21" s="675">
        <f>+Q20+S20</f>
        <v>0</v>
      </c>
    </row>
    <row r="22" spans="1:19" ht="24.75" thickBot="1">
      <c r="A22" s="1627">
        <v>6</v>
      </c>
      <c r="B22" s="2999" t="s">
        <v>1224</v>
      </c>
      <c r="C22" s="3000"/>
      <c r="D22" s="200">
        <v>10</v>
      </c>
      <c r="E22" s="2178"/>
      <c r="F22" s="2178"/>
      <c r="G22" s="2178"/>
      <c r="H22" s="2178"/>
      <c r="I22" s="2178"/>
      <c r="J22" s="2178"/>
      <c r="K22" s="2178"/>
      <c r="L22" s="2178"/>
      <c r="M22" s="2178"/>
      <c r="N22" s="2178"/>
      <c r="O22" s="2178"/>
      <c r="P22" s="147">
        <v>10</v>
      </c>
      <c r="Q22" s="1848" t="s">
        <v>563</v>
      </c>
      <c r="R22" s="1849"/>
      <c r="S22" s="1850"/>
    </row>
    <row r="23" spans="1:19">
      <c r="A23" s="656"/>
      <c r="B23" s="2879"/>
      <c r="C23" s="2880"/>
      <c r="D23" s="1840"/>
      <c r="E23" s="1866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7"/>
      <c r="Q23" s="738"/>
      <c r="R23" s="1873"/>
      <c r="S23" s="1874"/>
    </row>
    <row r="24" spans="1:19">
      <c r="A24" s="3003" t="s">
        <v>61</v>
      </c>
      <c r="B24" s="3004"/>
      <c r="C24" s="3005"/>
      <c r="D24" s="111">
        <f>SUM(D9:D23)</f>
        <v>100</v>
      </c>
      <c r="E24" s="664"/>
      <c r="F24" s="665"/>
      <c r="G24" s="664"/>
      <c r="H24" s="665"/>
      <c r="I24" s="664"/>
      <c r="J24" s="665"/>
      <c r="K24" s="666"/>
      <c r="L24" s="666"/>
      <c r="M24" s="666"/>
      <c r="N24" s="666"/>
      <c r="O24" s="666"/>
      <c r="P24" s="667"/>
      <c r="Q24" s="4213" t="s">
        <v>1517</v>
      </c>
      <c r="R24" s="4214"/>
      <c r="S24" s="4215"/>
    </row>
    <row r="25" spans="1:19">
      <c r="A25" s="2885" t="s">
        <v>484</v>
      </c>
      <c r="B25" s="2886"/>
      <c r="C25" s="2887"/>
      <c r="D25" s="670" t="s">
        <v>68</v>
      </c>
      <c r="E25" s="97">
        <f>SUM(E9:E23)</f>
        <v>25</v>
      </c>
      <c r="F25" s="97">
        <f>SUM(F9:F24)</f>
        <v>20</v>
      </c>
      <c r="G25" s="97">
        <f>SUM(G9:G24)</f>
        <v>15</v>
      </c>
      <c r="H25" s="97">
        <f>SUM(H9:H23)</f>
        <v>3.75</v>
      </c>
      <c r="I25" s="97">
        <f>SUM(I9:I24)</f>
        <v>3.75</v>
      </c>
      <c r="J25" s="97">
        <f>SUM(J9:J24)</f>
        <v>3.75</v>
      </c>
      <c r="K25" s="97">
        <f>SUM(K9:K23)</f>
        <v>3.75</v>
      </c>
      <c r="L25" s="97">
        <f>SUM(L9:L24)</f>
        <v>3.75</v>
      </c>
      <c r="M25" s="97">
        <f>SUM(M9:M24)</f>
        <v>3.75</v>
      </c>
      <c r="N25" s="97">
        <f>SUM(N9:N23)</f>
        <v>3.75</v>
      </c>
      <c r="O25" s="97">
        <f>SUM(O9:O24)</f>
        <v>3.75</v>
      </c>
      <c r="P25" s="97">
        <f>SUM(P9:P24)</f>
        <v>10</v>
      </c>
      <c r="Q25" s="4216"/>
      <c r="R25" s="4217"/>
      <c r="S25" s="4218"/>
    </row>
    <row r="26" spans="1:19">
      <c r="A26" s="2888"/>
      <c r="B26" s="2889"/>
      <c r="C26" s="2890"/>
      <c r="D26" s="670" t="s">
        <v>69</v>
      </c>
      <c r="E26" s="99">
        <f>E25</f>
        <v>25</v>
      </c>
      <c r="F26" s="97">
        <f>SUM(E25:F25)</f>
        <v>45</v>
      </c>
      <c r="G26" s="97">
        <f>SUM(E25:G25)</f>
        <v>60</v>
      </c>
      <c r="H26" s="97">
        <f>SUM(E25:H25)</f>
        <v>63.75</v>
      </c>
      <c r="I26" s="97">
        <f>SUM(E25:I25)</f>
        <v>67.5</v>
      </c>
      <c r="J26" s="97">
        <f>SUM(E25:J25)</f>
        <v>71.25</v>
      </c>
      <c r="K26" s="97">
        <f>SUM(E25:K25)</f>
        <v>75</v>
      </c>
      <c r="L26" s="97">
        <f>SUM(E25:L25)</f>
        <v>78.75</v>
      </c>
      <c r="M26" s="97">
        <f>SUM(E25:M25)</f>
        <v>82.5</v>
      </c>
      <c r="N26" s="97">
        <f>SUM(E25:N25)</f>
        <v>86.25</v>
      </c>
      <c r="O26" s="97">
        <f>SUM(E25:O25)</f>
        <v>90</v>
      </c>
      <c r="P26" s="97">
        <f>SUM(E25:P25)</f>
        <v>100</v>
      </c>
      <c r="Q26" s="2938"/>
      <c r="R26" s="2939"/>
      <c r="S26" s="2940"/>
    </row>
    <row r="27" spans="1:19">
      <c r="A27" s="2831" t="s">
        <v>487</v>
      </c>
      <c r="B27" s="2832"/>
      <c r="C27" s="2833"/>
      <c r="D27" s="668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2837" t="s">
        <v>614</v>
      </c>
      <c r="R27" s="2838"/>
      <c r="S27" s="2839">
        <f>P28</f>
        <v>0</v>
      </c>
    </row>
    <row r="28" spans="1:19" ht="24.75" thickBot="1">
      <c r="A28" s="2834"/>
      <c r="B28" s="2835"/>
      <c r="C28" s="2836"/>
      <c r="D28" s="669" t="s">
        <v>72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197"/>
      <c r="R28" s="201"/>
      <c r="S28" s="2840"/>
    </row>
    <row r="29" spans="1:19" ht="24" hidden="1" customHeight="1">
      <c r="A29" s="2841" t="s">
        <v>386</v>
      </c>
      <c r="B29" s="2842"/>
      <c r="C29" s="2842"/>
      <c r="D29" s="2842"/>
      <c r="E29" s="2842"/>
      <c r="F29" s="2842"/>
      <c r="G29" s="2842"/>
      <c r="H29" s="2842"/>
      <c r="I29" s="2842"/>
      <c r="J29" s="2842"/>
      <c r="K29" s="2842"/>
      <c r="L29" s="2842"/>
      <c r="M29" s="2842"/>
      <c r="N29" s="2842"/>
      <c r="O29" s="2842"/>
      <c r="P29" s="2842"/>
      <c r="Q29" s="2842"/>
      <c r="R29" s="2842"/>
      <c r="S29" s="2843"/>
    </row>
    <row r="30" spans="1:19" ht="24.75" hidden="1" customHeight="1" thickBot="1">
      <c r="A30" s="2844" t="s">
        <v>387</v>
      </c>
      <c r="B30" s="2845"/>
      <c r="C30" s="2845"/>
      <c r="D30" s="2845"/>
      <c r="E30" s="2845"/>
      <c r="F30" s="2845"/>
      <c r="G30" s="2845"/>
      <c r="H30" s="2845"/>
      <c r="I30" s="2845"/>
      <c r="J30" s="2845"/>
      <c r="K30" s="2845"/>
      <c r="L30" s="2845"/>
      <c r="M30" s="2845"/>
      <c r="N30" s="2845"/>
      <c r="O30" s="2845"/>
      <c r="P30" s="2845"/>
      <c r="Q30" s="2845"/>
      <c r="R30" s="2845"/>
      <c r="S30" s="2846"/>
    </row>
    <row r="31" spans="1:19" hidden="1">
      <c r="Q31" s="2847" t="s">
        <v>719</v>
      </c>
      <c r="R31" s="2847"/>
      <c r="S31" s="2847"/>
    </row>
    <row r="32" spans="1:19" hidden="1">
      <c r="Q32" s="458"/>
      <c r="R32" s="865"/>
      <c r="S32" s="275"/>
    </row>
    <row r="33" spans="17:19" hidden="1">
      <c r="Q33" s="2829" t="s">
        <v>720</v>
      </c>
      <c r="R33" s="2829"/>
      <c r="S33" s="2829"/>
    </row>
    <row r="34" spans="17:19" hidden="1">
      <c r="Q34" s="2830" t="s">
        <v>731</v>
      </c>
      <c r="R34" s="2830"/>
      <c r="S34" s="2830"/>
    </row>
  </sheetData>
  <mergeCells count="38">
    <mergeCell ref="Q33:S33"/>
    <mergeCell ref="Q34:S34"/>
    <mergeCell ref="A27:C28"/>
    <mergeCell ref="Q27:R27"/>
    <mergeCell ref="S27:S28"/>
    <mergeCell ref="A29:S29"/>
    <mergeCell ref="A30:S30"/>
    <mergeCell ref="Q31:S31"/>
    <mergeCell ref="B22:C22"/>
    <mergeCell ref="B23:C23"/>
    <mergeCell ref="A24:C24"/>
    <mergeCell ref="Q24:S24"/>
    <mergeCell ref="A25:C26"/>
    <mergeCell ref="Q25:S25"/>
    <mergeCell ref="Q26:S26"/>
    <mergeCell ref="B21:C21"/>
    <mergeCell ref="Q19:R19"/>
    <mergeCell ref="B11:C11"/>
    <mergeCell ref="Q10:R10"/>
    <mergeCell ref="B12:C12"/>
    <mergeCell ref="B14:C14"/>
    <mergeCell ref="Q6:S6"/>
    <mergeCell ref="A7:C8"/>
    <mergeCell ref="E7:P7"/>
    <mergeCell ref="A2:S2"/>
    <mergeCell ref="Q20:R20"/>
    <mergeCell ref="Q13:R13"/>
    <mergeCell ref="Q16:R16"/>
    <mergeCell ref="B9:C9"/>
    <mergeCell ref="A6:B6"/>
    <mergeCell ref="C6:P6"/>
    <mergeCell ref="A10:C10"/>
    <mergeCell ref="A1:S1"/>
    <mergeCell ref="A3:S3"/>
    <mergeCell ref="A4:B4"/>
    <mergeCell ref="C4:S4"/>
    <mergeCell ref="C5:P5"/>
    <mergeCell ref="Q5:S5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&amp;R41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7ECBF"/>
  </sheetPr>
  <dimension ref="A1:S36"/>
  <sheetViews>
    <sheetView view="pageLayout" topLeftCell="A6" zoomScale="80" zoomScaleSheetLayoutView="40" zoomScalePageLayoutView="80" workbookViewId="0">
      <selection activeCell="A27" sqref="A27:C29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8" width="4.85546875" style="15" bestFit="1" customWidth="1"/>
    <col min="9" max="9" width="5.42578125" style="15" bestFit="1" customWidth="1"/>
    <col min="10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37.5" customHeight="1" thickBot="1">
      <c r="A4" s="2855" t="s">
        <v>786</v>
      </c>
      <c r="B4" s="2856"/>
      <c r="C4" s="2857" t="s">
        <v>1520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>
      <c r="A5" s="1592" t="s">
        <v>63</v>
      </c>
      <c r="B5" s="1591"/>
      <c r="C5" s="2867" t="s">
        <v>1424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970"/>
      <c r="Q5" s="2868" t="s">
        <v>564</v>
      </c>
      <c r="R5" s="2869"/>
      <c r="S5" s="2870"/>
    </row>
    <row r="6" spans="1:19" ht="21" customHeight="1">
      <c r="A6" s="2988" t="s">
        <v>62</v>
      </c>
      <c r="B6" s="2989"/>
      <c r="C6" s="4226" t="s">
        <v>1519</v>
      </c>
      <c r="D6" s="3253"/>
      <c r="E6" s="3253"/>
      <c r="F6" s="3253"/>
      <c r="G6" s="3253"/>
      <c r="H6" s="3253"/>
      <c r="I6" s="3253"/>
      <c r="J6" s="3253"/>
      <c r="K6" s="3253"/>
      <c r="L6" s="3253"/>
      <c r="M6" s="3253"/>
      <c r="N6" s="3253"/>
      <c r="O6" s="3253"/>
      <c r="P6" s="3254"/>
      <c r="Q6" s="4227" t="s">
        <v>1831</v>
      </c>
      <c r="R6" s="4228"/>
      <c r="S6" s="4229"/>
    </row>
    <row r="7" spans="1:19" ht="24.75" thickBot="1">
      <c r="A7" s="3659"/>
      <c r="B7" s="3660"/>
      <c r="C7" s="4223" t="s">
        <v>1518</v>
      </c>
      <c r="D7" s="4224"/>
      <c r="E7" s="4224"/>
      <c r="F7" s="4224"/>
      <c r="G7" s="4224"/>
      <c r="H7" s="4224"/>
      <c r="I7" s="4224"/>
      <c r="J7" s="4224"/>
      <c r="K7" s="4224"/>
      <c r="L7" s="4224"/>
      <c r="M7" s="4224"/>
      <c r="N7" s="4224"/>
      <c r="O7" s="4224"/>
      <c r="P7" s="4225"/>
      <c r="Q7" s="2107"/>
      <c r="R7" s="2106"/>
      <c r="S7" s="2105"/>
    </row>
    <row r="8" spans="1:19">
      <c r="A8" s="3006" t="s">
        <v>499</v>
      </c>
      <c r="B8" s="3007"/>
      <c r="C8" s="3008"/>
      <c r="D8" s="1834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1613" t="s">
        <v>613</v>
      </c>
      <c r="R8" s="1069"/>
      <c r="S8" s="1070"/>
    </row>
    <row r="9" spans="1:19" ht="24.75" thickBot="1">
      <c r="A9" s="3009"/>
      <c r="B9" s="3010"/>
      <c r="C9" s="3011"/>
      <c r="D9" s="1880" t="s">
        <v>486</v>
      </c>
      <c r="E9" s="209" t="s">
        <v>0</v>
      </c>
      <c r="F9" s="210" t="s">
        <v>1</v>
      </c>
      <c r="G9" s="211" t="s">
        <v>2</v>
      </c>
      <c r="H9" s="212" t="s">
        <v>3</v>
      </c>
      <c r="I9" s="212" t="s">
        <v>4</v>
      </c>
      <c r="J9" s="212" t="s">
        <v>5</v>
      </c>
      <c r="K9" s="212" t="s">
        <v>6</v>
      </c>
      <c r="L9" s="212" t="s">
        <v>7</v>
      </c>
      <c r="M9" s="212" t="s">
        <v>8</v>
      </c>
      <c r="N9" s="212" t="s">
        <v>9</v>
      </c>
      <c r="O9" s="212" t="s">
        <v>10</v>
      </c>
      <c r="P9" s="213" t="s">
        <v>11</v>
      </c>
      <c r="Q9" s="1004" t="s">
        <v>1014</v>
      </c>
      <c r="R9" s="1005"/>
      <c r="S9" s="1006"/>
    </row>
    <row r="10" spans="1:19" ht="24.75" thickBot="1">
      <c r="A10" s="3114" t="s">
        <v>1665</v>
      </c>
      <c r="B10" s="3115"/>
      <c r="C10" s="3116"/>
      <c r="D10" s="246">
        <v>10</v>
      </c>
      <c r="E10" s="289">
        <v>5</v>
      </c>
      <c r="F10" s="1615">
        <v>5</v>
      </c>
      <c r="G10" s="2181"/>
      <c r="H10" s="248"/>
      <c r="I10" s="248"/>
      <c r="J10" s="654"/>
      <c r="K10" s="248"/>
      <c r="L10" s="248"/>
      <c r="M10" s="248"/>
      <c r="N10" s="248"/>
      <c r="O10" s="2181"/>
      <c r="P10" s="2181"/>
      <c r="Q10" s="324" t="s">
        <v>525</v>
      </c>
      <c r="R10" s="598"/>
      <c r="S10" s="326" t="s">
        <v>502</v>
      </c>
    </row>
    <row r="11" spans="1:19">
      <c r="A11" s="4219" t="s">
        <v>1950</v>
      </c>
      <c r="B11" s="4149"/>
      <c r="C11" s="4150"/>
      <c r="D11" s="1840">
        <v>30</v>
      </c>
      <c r="E11" s="1610"/>
      <c r="F11" s="1610"/>
      <c r="G11" s="1616">
        <v>10</v>
      </c>
      <c r="H11" s="2204">
        <v>10</v>
      </c>
      <c r="I11" s="2204">
        <v>10</v>
      </c>
      <c r="J11" s="1617"/>
      <c r="K11" s="1617"/>
      <c r="L11" s="1617"/>
      <c r="M11" s="1617"/>
      <c r="N11" s="1617"/>
      <c r="O11" s="1617"/>
      <c r="P11" s="2345"/>
      <c r="Q11" s="3281" t="s">
        <v>1332</v>
      </c>
      <c r="R11" s="2914"/>
      <c r="S11" s="673" t="s">
        <v>1668</v>
      </c>
    </row>
    <row r="12" spans="1:19" ht="24.75" thickBot="1">
      <c r="A12" s="4220" t="s">
        <v>1664</v>
      </c>
      <c r="B12" s="4221"/>
      <c r="C12" s="4222"/>
      <c r="D12" s="1840">
        <v>10</v>
      </c>
      <c r="E12" s="2181"/>
      <c r="F12" s="2179"/>
      <c r="G12" s="2181"/>
      <c r="H12" s="2179"/>
      <c r="I12" s="2181"/>
      <c r="J12" s="291">
        <v>10</v>
      </c>
      <c r="K12" s="2181"/>
      <c r="L12" s="2181"/>
      <c r="M12" s="2181"/>
      <c r="N12" s="2181"/>
      <c r="O12" s="2181"/>
      <c r="P12" s="253"/>
      <c r="Q12" s="1626"/>
      <c r="R12" s="1864"/>
      <c r="S12" s="674"/>
    </row>
    <row r="13" spans="1:19" ht="24.75" customHeight="1" thickBot="1">
      <c r="A13" s="2159" t="s">
        <v>1948</v>
      </c>
      <c r="B13" s="2149"/>
      <c r="C13" s="2158"/>
      <c r="D13" s="1840">
        <v>20</v>
      </c>
      <c r="E13" s="2181"/>
      <c r="F13" s="2179"/>
      <c r="G13" s="2181"/>
      <c r="H13" s="2179"/>
      <c r="I13" s="2181"/>
      <c r="J13" s="2180"/>
      <c r="K13" s="2181"/>
      <c r="L13" s="2181"/>
      <c r="M13" s="289">
        <v>10</v>
      </c>
      <c r="N13" s="2181"/>
      <c r="O13" s="2181"/>
      <c r="P13" s="1292">
        <v>10</v>
      </c>
      <c r="Q13" s="1001" t="s">
        <v>510</v>
      </c>
      <c r="R13" s="325"/>
      <c r="S13" s="517"/>
    </row>
    <row r="14" spans="1:19">
      <c r="A14" s="2157" t="s">
        <v>1666</v>
      </c>
      <c r="B14" s="2149"/>
      <c r="C14" s="2158"/>
      <c r="D14" s="200">
        <v>10</v>
      </c>
      <c r="E14" s="1610"/>
      <c r="F14" s="2205"/>
      <c r="G14" s="2181"/>
      <c r="H14" s="2179"/>
      <c r="I14" s="2181"/>
      <c r="J14" s="2180"/>
      <c r="K14" s="2181"/>
      <c r="L14" s="2181"/>
      <c r="M14" s="2181"/>
      <c r="N14" s="2181"/>
      <c r="O14" s="2181"/>
      <c r="P14" s="1292">
        <v>10</v>
      </c>
      <c r="Q14" s="121" t="s">
        <v>1425</v>
      </c>
      <c r="R14" s="1857"/>
      <c r="S14" s="188"/>
    </row>
    <row r="15" spans="1:19" ht="24.75" customHeight="1" thickBot="1">
      <c r="A15" s="2146" t="s">
        <v>1667</v>
      </c>
      <c r="B15" s="2147"/>
      <c r="C15" s="2148"/>
      <c r="D15" s="200">
        <v>10</v>
      </c>
      <c r="E15" s="2181"/>
      <c r="F15" s="2179"/>
      <c r="G15" s="2181"/>
      <c r="H15" s="657"/>
      <c r="I15" s="2179"/>
      <c r="J15" s="2181"/>
      <c r="K15" s="2181"/>
      <c r="L15" s="2181"/>
      <c r="M15" s="2181"/>
      <c r="N15" s="2181"/>
      <c r="O15" s="2181"/>
      <c r="P15" s="289">
        <v>10</v>
      </c>
      <c r="Q15" s="73"/>
      <c r="R15" s="74"/>
      <c r="S15" s="75"/>
    </row>
    <row r="16" spans="1:19" ht="24.75" customHeight="1" thickBot="1">
      <c r="A16" s="2146" t="s">
        <v>1949</v>
      </c>
      <c r="B16" s="2147"/>
      <c r="C16" s="2148"/>
      <c r="D16" s="1872">
        <v>10</v>
      </c>
      <c r="E16" s="2181"/>
      <c r="F16" s="1609"/>
      <c r="G16" s="305"/>
      <c r="H16" s="305"/>
      <c r="I16" s="305"/>
      <c r="J16" s="305"/>
      <c r="K16" s="305"/>
      <c r="L16" s="305"/>
      <c r="M16" s="305"/>
      <c r="N16" s="305"/>
      <c r="O16" s="305"/>
      <c r="P16" s="994">
        <v>10</v>
      </c>
      <c r="Q16" s="324" t="s">
        <v>511</v>
      </c>
      <c r="R16" s="325"/>
      <c r="S16" s="517"/>
    </row>
    <row r="17" spans="1:19">
      <c r="A17" s="1839"/>
      <c r="B17" s="2999"/>
      <c r="C17" s="3000"/>
      <c r="D17" s="1840"/>
      <c r="E17" s="305"/>
      <c r="F17" s="1510"/>
      <c r="G17" s="1866"/>
      <c r="H17" s="657"/>
      <c r="I17" s="1866"/>
      <c r="J17" s="492"/>
      <c r="K17" s="305"/>
      <c r="L17" s="305"/>
      <c r="M17" s="305"/>
      <c r="N17" s="1866"/>
      <c r="O17" s="305"/>
      <c r="P17" s="306"/>
      <c r="Q17" s="2913" t="s">
        <v>359</v>
      </c>
      <c r="R17" s="3281"/>
      <c r="S17" s="3282"/>
    </row>
    <row r="18" spans="1:19" ht="24.75" thickBot="1">
      <c r="A18" s="1839"/>
      <c r="B18" s="2999"/>
      <c r="C18" s="3000"/>
      <c r="D18" s="1840"/>
      <c r="E18" s="305"/>
      <c r="F18" s="490"/>
      <c r="G18" s="1866"/>
      <c r="H18" s="1866"/>
      <c r="I18" s="1866"/>
      <c r="J18" s="1866"/>
      <c r="K18" s="1866"/>
      <c r="L18" s="1866"/>
      <c r="M18" s="1866"/>
      <c r="N18" s="1866"/>
      <c r="O18" s="1630"/>
      <c r="P18" s="1866"/>
      <c r="Q18" s="73"/>
      <c r="R18" s="74"/>
      <c r="S18" s="75"/>
    </row>
    <row r="19" spans="1:19" ht="24.75" customHeight="1" thickBot="1">
      <c r="A19" s="1839"/>
      <c r="B19" s="2999"/>
      <c r="C19" s="3000"/>
      <c r="D19" s="1840"/>
      <c r="E19" s="1866"/>
      <c r="F19" s="1866"/>
      <c r="G19" s="1866"/>
      <c r="H19" s="1866"/>
      <c r="I19" s="1866"/>
      <c r="J19" s="1866"/>
      <c r="K19" s="1866"/>
      <c r="L19" s="1866"/>
      <c r="M19" s="1866"/>
      <c r="N19" s="1866"/>
      <c r="O19" s="1866"/>
      <c r="P19" s="1866"/>
      <c r="Q19" s="1848" t="s">
        <v>504</v>
      </c>
      <c r="R19" s="1849"/>
      <c r="S19" s="1850"/>
    </row>
    <row r="20" spans="1:19" ht="24" customHeight="1">
      <c r="A20" s="656"/>
      <c r="B20" s="2999"/>
      <c r="C20" s="3000"/>
      <c r="D20" s="1840"/>
      <c r="E20" s="1866"/>
      <c r="F20" s="1866"/>
      <c r="G20" s="1866"/>
      <c r="H20" s="1866"/>
      <c r="I20" s="1866"/>
      <c r="J20" s="1866"/>
      <c r="K20" s="1866"/>
      <c r="L20" s="1866"/>
      <c r="M20" s="1866"/>
      <c r="N20" s="1866"/>
      <c r="O20" s="1866"/>
      <c r="P20" s="1866"/>
      <c r="Q20" s="2915" t="s">
        <v>12</v>
      </c>
      <c r="R20" s="2916"/>
      <c r="S20" s="213" t="s">
        <v>13</v>
      </c>
    </row>
    <row r="21" spans="1:19" ht="24" customHeight="1">
      <c r="A21" s="1839"/>
      <c r="B21" s="2999"/>
      <c r="C21" s="3000"/>
      <c r="D21" s="1840"/>
      <c r="E21" s="1866"/>
      <c r="F21" s="1866"/>
      <c r="G21" s="1866"/>
      <c r="H21" s="1866"/>
      <c r="I21" s="1866"/>
      <c r="J21" s="1866"/>
      <c r="K21" s="1866"/>
      <c r="L21" s="1866"/>
      <c r="M21" s="1866"/>
      <c r="N21" s="1866"/>
      <c r="O21" s="1866"/>
      <c r="P21" s="253"/>
      <c r="Q21" s="2919">
        <v>15000</v>
      </c>
      <c r="R21" s="2920"/>
      <c r="S21" s="86"/>
    </row>
    <row r="22" spans="1:19">
      <c r="A22" s="1839"/>
      <c r="B22" s="2879"/>
      <c r="C22" s="2880"/>
      <c r="D22" s="1840"/>
      <c r="E22" s="1866"/>
      <c r="F22" s="1866"/>
      <c r="G22" s="1866"/>
      <c r="H22" s="1866"/>
      <c r="I22" s="1866"/>
      <c r="J22" s="1866"/>
      <c r="K22" s="1866"/>
      <c r="L22" s="1866"/>
      <c r="M22" s="1866"/>
      <c r="N22" s="1866"/>
      <c r="O22" s="1866"/>
      <c r="P22" s="253"/>
      <c r="Q22" s="1622"/>
      <c r="R22" s="1622"/>
      <c r="S22" s="1012"/>
    </row>
    <row r="23" spans="1:19" ht="24.75" thickBot="1">
      <c r="A23" s="656"/>
      <c r="B23" s="2879"/>
      <c r="C23" s="2880"/>
      <c r="D23" s="1840"/>
      <c r="E23" s="1866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7"/>
      <c r="Q23" s="1856" t="s">
        <v>371</v>
      </c>
      <c r="R23" s="1856"/>
      <c r="S23" s="675">
        <f>+Q21+S21</f>
        <v>15000</v>
      </c>
    </row>
    <row r="24" spans="1:19" ht="24.75" thickBot="1">
      <c r="A24" s="3003" t="s">
        <v>61</v>
      </c>
      <c r="B24" s="3004"/>
      <c r="C24" s="3005"/>
      <c r="D24" s="111">
        <f>SUM(D10:D23)</f>
        <v>100</v>
      </c>
      <c r="E24" s="664"/>
      <c r="F24" s="665"/>
      <c r="G24" s="664"/>
      <c r="H24" s="665"/>
      <c r="I24" s="664"/>
      <c r="J24" s="665"/>
      <c r="K24" s="666"/>
      <c r="L24" s="666"/>
      <c r="M24" s="666"/>
      <c r="N24" s="666"/>
      <c r="O24" s="666"/>
      <c r="P24" s="667"/>
      <c r="Q24" s="1848" t="s">
        <v>563</v>
      </c>
      <c r="R24" s="1849"/>
      <c r="S24" s="1850"/>
    </row>
    <row r="25" spans="1:19">
      <c r="A25" s="2885" t="s">
        <v>484</v>
      </c>
      <c r="B25" s="2886"/>
      <c r="C25" s="2887"/>
      <c r="D25" s="670" t="s">
        <v>68</v>
      </c>
      <c r="E25" s="97">
        <f>SUM(E10:E23)</f>
        <v>5</v>
      </c>
      <c r="F25" s="97">
        <f>SUM(F10:F24)</f>
        <v>5</v>
      </c>
      <c r="G25" s="97">
        <f>SUM(G10:G24)</f>
        <v>10</v>
      </c>
      <c r="H25" s="97">
        <f>SUM(H10:H23)</f>
        <v>10</v>
      </c>
      <c r="I25" s="97">
        <f>SUM(I10:I24)</f>
        <v>10</v>
      </c>
      <c r="J25" s="97">
        <f>SUM(J10:J24)</f>
        <v>10</v>
      </c>
      <c r="K25" s="97">
        <f>SUM(K10:K23)</f>
        <v>0</v>
      </c>
      <c r="L25" s="97">
        <f>SUM(L10:L24)</f>
        <v>0</v>
      </c>
      <c r="M25" s="97">
        <f>SUM(M10:M24)</f>
        <v>10</v>
      </c>
      <c r="N25" s="97">
        <f>SUM(N10:N23)</f>
        <v>0</v>
      </c>
      <c r="O25" s="97">
        <f>SUM(O10:O24)</f>
        <v>0</v>
      </c>
      <c r="P25" s="97">
        <f>SUM(P10:P24)</f>
        <v>40</v>
      </c>
      <c r="Q25" s="738" t="s">
        <v>1621</v>
      </c>
      <c r="R25" s="1873"/>
      <c r="S25" s="1874"/>
    </row>
    <row r="26" spans="1:19">
      <c r="A26" s="2888"/>
      <c r="B26" s="2889"/>
      <c r="C26" s="2890"/>
      <c r="D26" s="670" t="s">
        <v>69</v>
      </c>
      <c r="E26" s="99">
        <f>E25</f>
        <v>5</v>
      </c>
      <c r="F26" s="97">
        <f>SUM(E25:F25)</f>
        <v>10</v>
      </c>
      <c r="G26" s="97">
        <f>SUM(E25:G25)</f>
        <v>20</v>
      </c>
      <c r="H26" s="97">
        <f>SUM(E25:H25)</f>
        <v>30</v>
      </c>
      <c r="I26" s="97">
        <f>SUM(E25:I25)</f>
        <v>40</v>
      </c>
      <c r="J26" s="97">
        <f>SUM(E25:J25)</f>
        <v>50</v>
      </c>
      <c r="K26" s="97">
        <f>SUM(E25:K25)</f>
        <v>50</v>
      </c>
      <c r="L26" s="97">
        <f>SUM(E25:L25)</f>
        <v>50</v>
      </c>
      <c r="M26" s="97">
        <f>SUM(E25:M25)</f>
        <v>60</v>
      </c>
      <c r="N26" s="97">
        <f>SUM(E25:N25)</f>
        <v>60</v>
      </c>
      <c r="O26" s="97">
        <f>SUM(E25:O25)</f>
        <v>60</v>
      </c>
      <c r="P26" s="97">
        <f>SUM(E25:P25)</f>
        <v>100</v>
      </c>
      <c r="Q26" s="4213"/>
      <c r="R26" s="4214"/>
      <c r="S26" s="4215"/>
    </row>
    <row r="27" spans="1:19">
      <c r="A27" s="2831" t="s">
        <v>487</v>
      </c>
      <c r="B27" s="2832"/>
      <c r="C27" s="2833"/>
      <c r="D27" s="668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2935"/>
      <c r="R27" s="2936"/>
      <c r="S27" s="2937"/>
    </row>
    <row r="28" spans="1:19" ht="24.75" thickBot="1">
      <c r="A28" s="2834"/>
      <c r="B28" s="2835"/>
      <c r="C28" s="2836"/>
      <c r="D28" s="669" t="s">
        <v>72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2938"/>
      <c r="R28" s="2939"/>
      <c r="S28" s="2940"/>
    </row>
    <row r="29" spans="1:19">
      <c r="A29" s="2140" t="s">
        <v>386</v>
      </c>
      <c r="B29" s="2141"/>
      <c r="C29" s="2141"/>
      <c r="D29" s="2141"/>
      <c r="E29" s="2141"/>
      <c r="F29" s="2141"/>
      <c r="G29" s="2141"/>
      <c r="H29" s="2141"/>
      <c r="I29" s="2141"/>
      <c r="J29" s="2141"/>
      <c r="K29" s="2141"/>
      <c r="L29" s="2141"/>
      <c r="M29" s="2141"/>
      <c r="N29" s="2141"/>
      <c r="O29" s="2141"/>
      <c r="P29" s="2141"/>
      <c r="Q29" s="2837" t="s">
        <v>614</v>
      </c>
      <c r="R29" s="2838"/>
      <c r="S29" s="2839">
        <f>P28</f>
        <v>0</v>
      </c>
    </row>
    <row r="30" spans="1:19" ht="24.75" thickBot="1">
      <c r="A30" s="2143" t="s">
        <v>387</v>
      </c>
      <c r="B30" s="2144"/>
      <c r="C30" s="2144"/>
      <c r="D30" s="2144"/>
      <c r="E30" s="2144"/>
      <c r="F30" s="2144"/>
      <c r="G30" s="2144"/>
      <c r="H30" s="2144"/>
      <c r="I30" s="2144"/>
      <c r="J30" s="2144"/>
      <c r="K30" s="2144"/>
      <c r="L30" s="2144"/>
      <c r="M30" s="2144"/>
      <c r="N30" s="2144"/>
      <c r="O30" s="2144"/>
      <c r="P30" s="2144"/>
      <c r="Q30" s="197"/>
      <c r="R30" s="201"/>
      <c r="S30" s="2840"/>
    </row>
    <row r="31" spans="1:19" ht="24" hidden="1" customHeight="1">
      <c r="Q31" s="2141"/>
      <c r="R31" s="2141"/>
      <c r="S31" s="2142"/>
    </row>
    <row r="32" spans="1:19" ht="24.75" hidden="1" customHeight="1" thickBot="1">
      <c r="Q32" s="2144"/>
      <c r="R32" s="2144"/>
      <c r="S32" s="2145"/>
    </row>
    <row r="33" spans="17:19" hidden="1">
      <c r="Q33" s="2847" t="s">
        <v>719</v>
      </c>
      <c r="R33" s="2847"/>
      <c r="S33" s="2847"/>
    </row>
    <row r="34" spans="17:19" hidden="1">
      <c r="Q34" s="458"/>
      <c r="R34" s="865"/>
      <c r="S34" s="275"/>
    </row>
    <row r="35" spans="17:19" hidden="1">
      <c r="Q35" s="2829" t="s">
        <v>720</v>
      </c>
      <c r="R35" s="2829"/>
      <c r="S35" s="2829"/>
    </row>
    <row r="36" spans="17:19" hidden="1">
      <c r="Q36" s="2830" t="s">
        <v>731</v>
      </c>
      <c r="R36" s="2830"/>
      <c r="S36" s="2830"/>
    </row>
  </sheetData>
  <mergeCells count="38">
    <mergeCell ref="A1:S1"/>
    <mergeCell ref="A3:S3"/>
    <mergeCell ref="A4:B4"/>
    <mergeCell ref="C4:S4"/>
    <mergeCell ref="C5:P5"/>
    <mergeCell ref="Q5:S5"/>
    <mergeCell ref="A6:B7"/>
    <mergeCell ref="C7:P7"/>
    <mergeCell ref="C6:P6"/>
    <mergeCell ref="Q6:S6"/>
    <mergeCell ref="A8:C9"/>
    <mergeCell ref="E8:P8"/>
    <mergeCell ref="Q17:S17"/>
    <mergeCell ref="B17:C17"/>
    <mergeCell ref="B18:C18"/>
    <mergeCell ref="Q21:R21"/>
    <mergeCell ref="B20:C20"/>
    <mergeCell ref="A25:C26"/>
    <mergeCell ref="Q27:S27"/>
    <mergeCell ref="Q28:S28"/>
    <mergeCell ref="B19:C19"/>
    <mergeCell ref="B21:C21"/>
    <mergeCell ref="Q36:S36"/>
    <mergeCell ref="A2:S2"/>
    <mergeCell ref="A27:C28"/>
    <mergeCell ref="Q29:R29"/>
    <mergeCell ref="S29:S30"/>
    <mergeCell ref="Q33:S33"/>
    <mergeCell ref="B22:C22"/>
    <mergeCell ref="B23:C23"/>
    <mergeCell ref="Q35:S35"/>
    <mergeCell ref="Q20:R20"/>
    <mergeCell ref="Q11:R11"/>
    <mergeCell ref="A10:C10"/>
    <mergeCell ref="A11:C11"/>
    <mergeCell ref="A12:C12"/>
    <mergeCell ref="A24:C24"/>
    <mergeCell ref="Q26:S26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&amp;R42_x000D_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7ECBF"/>
  </sheetPr>
  <dimension ref="A1:S36"/>
  <sheetViews>
    <sheetView zoomScale="80" zoomScaleNormal="80" zoomScaleSheetLayoutView="80" zoomScalePageLayoutView="80" workbookViewId="0">
      <selection activeCell="B12" sqref="B12:C12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1439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37.5" customHeight="1" thickBot="1">
      <c r="A4" s="2855" t="s">
        <v>786</v>
      </c>
      <c r="B4" s="2856"/>
      <c r="C4" s="2857" t="s">
        <v>1537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>
      <c r="A5" s="1592" t="s">
        <v>63</v>
      </c>
      <c r="B5" s="1591"/>
      <c r="C5" s="2867" t="s">
        <v>1568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970"/>
      <c r="Q5" s="2868" t="s">
        <v>564</v>
      </c>
      <c r="R5" s="2869"/>
      <c r="S5" s="2870"/>
    </row>
    <row r="6" spans="1:19" ht="24.75" thickBot="1">
      <c r="A6" s="2871" t="s">
        <v>62</v>
      </c>
      <c r="B6" s="2872"/>
      <c r="C6" s="4208" t="s">
        <v>1982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931"/>
      <c r="Q6" s="4227" t="s">
        <v>1785</v>
      </c>
      <c r="R6" s="4228"/>
      <c r="S6" s="4229"/>
    </row>
    <row r="7" spans="1:19">
      <c r="A7" s="3006" t="s">
        <v>499</v>
      </c>
      <c r="B7" s="3007"/>
      <c r="C7" s="3008"/>
      <c r="D7" s="1834" t="s">
        <v>585</v>
      </c>
      <c r="E7" s="2909" t="s">
        <v>582</v>
      </c>
      <c r="F7" s="2910"/>
      <c r="G7" s="2910"/>
      <c r="H7" s="2910"/>
      <c r="I7" s="2910"/>
      <c r="J7" s="2910"/>
      <c r="K7" s="2910"/>
      <c r="L7" s="2910"/>
      <c r="M7" s="2910"/>
      <c r="N7" s="2910"/>
      <c r="O7" s="2910"/>
      <c r="P7" s="2924"/>
      <c r="Q7" s="1613" t="s">
        <v>613</v>
      </c>
      <c r="R7" s="1069"/>
      <c r="S7" s="1070"/>
    </row>
    <row r="8" spans="1:19" ht="24.75" thickBot="1">
      <c r="A8" s="3009"/>
      <c r="B8" s="3010"/>
      <c r="C8" s="3011"/>
      <c r="D8" s="1880" t="s">
        <v>486</v>
      </c>
      <c r="E8" s="209" t="s">
        <v>0</v>
      </c>
      <c r="F8" s="210" t="s">
        <v>1</v>
      </c>
      <c r="G8" s="211" t="s">
        <v>2</v>
      </c>
      <c r="H8" s="212" t="s">
        <v>3</v>
      </c>
      <c r="I8" s="212" t="s">
        <v>4</v>
      </c>
      <c r="J8" s="212" t="s">
        <v>5</v>
      </c>
      <c r="K8" s="212" t="s">
        <v>6</v>
      </c>
      <c r="L8" s="212" t="s">
        <v>7</v>
      </c>
      <c r="M8" s="212" t="s">
        <v>8</v>
      </c>
      <c r="N8" s="212" t="s">
        <v>9</v>
      </c>
      <c r="O8" s="212" t="s">
        <v>10</v>
      </c>
      <c r="P8" s="213" t="s">
        <v>11</v>
      </c>
      <c r="Q8" s="1004" t="s">
        <v>1014</v>
      </c>
      <c r="R8" s="1005"/>
      <c r="S8" s="1006"/>
    </row>
    <row r="9" spans="1:19" ht="24.75" thickBot="1">
      <c r="A9" s="653">
        <v>1</v>
      </c>
      <c r="B9" s="4206" t="s">
        <v>1536</v>
      </c>
      <c r="C9" s="4207"/>
      <c r="D9" s="238">
        <v>10</v>
      </c>
      <c r="E9" s="571">
        <v>10</v>
      </c>
      <c r="F9" s="477"/>
      <c r="G9" s="115"/>
      <c r="H9" s="477"/>
      <c r="I9" s="115"/>
      <c r="J9" s="478"/>
      <c r="K9" s="115"/>
      <c r="L9" s="115"/>
      <c r="M9" s="115"/>
      <c r="N9" s="115"/>
      <c r="O9" s="115"/>
      <c r="P9" s="577"/>
      <c r="Q9" s="324" t="s">
        <v>525</v>
      </c>
      <c r="R9" s="598"/>
      <c r="S9" s="326" t="s">
        <v>502</v>
      </c>
    </row>
    <row r="10" spans="1:19">
      <c r="A10" s="1633">
        <v>2</v>
      </c>
      <c r="B10" s="2879" t="s">
        <v>1535</v>
      </c>
      <c r="C10" s="2879"/>
      <c r="D10" s="199">
        <v>10</v>
      </c>
      <c r="E10" s="289">
        <v>5</v>
      </c>
      <c r="F10" s="1615">
        <v>5</v>
      </c>
      <c r="G10" s="149"/>
      <c r="H10" s="248"/>
      <c r="I10" s="248"/>
      <c r="J10" s="654"/>
      <c r="K10" s="248"/>
      <c r="L10" s="248"/>
      <c r="M10" s="248"/>
      <c r="N10" s="248"/>
      <c r="O10" s="248"/>
      <c r="P10" s="249"/>
      <c r="Q10" s="2913" t="s">
        <v>1426</v>
      </c>
      <c r="R10" s="2914"/>
      <c r="S10" s="673" t="s">
        <v>465</v>
      </c>
    </row>
    <row r="11" spans="1:19" ht="24.75" thickBot="1">
      <c r="A11" s="1621"/>
      <c r="B11" s="2973" t="s">
        <v>1534</v>
      </c>
      <c r="C11" s="2973"/>
      <c r="D11" s="200"/>
      <c r="E11" s="2206"/>
      <c r="F11" s="2206"/>
      <c r="G11" s="2206"/>
      <c r="H11" s="1617"/>
      <c r="I11" s="1617"/>
      <c r="J11" s="1617"/>
      <c r="K11" s="1617"/>
      <c r="L11" s="1617"/>
      <c r="M11" s="1617"/>
      <c r="N11" s="1617"/>
      <c r="O11" s="1617"/>
      <c r="P11" s="249"/>
      <c r="Q11" s="1626" t="s">
        <v>1427</v>
      </c>
      <c r="R11" s="1864"/>
      <c r="S11" s="674"/>
    </row>
    <row r="12" spans="1:19" ht="24.75" customHeight="1" thickBot="1">
      <c r="A12" s="1621"/>
      <c r="B12" s="2973" t="s">
        <v>1533</v>
      </c>
      <c r="C12" s="2973"/>
      <c r="D12" s="200"/>
      <c r="E12" s="149"/>
      <c r="F12" s="255"/>
      <c r="G12" s="149"/>
      <c r="H12" s="2179"/>
      <c r="I12" s="2181"/>
      <c r="J12" s="2180"/>
      <c r="K12" s="2181"/>
      <c r="L12" s="2181"/>
      <c r="M12" s="2181"/>
      <c r="N12" s="2181"/>
      <c r="O12" s="2181"/>
      <c r="P12" s="253"/>
      <c r="Q12" s="324" t="s">
        <v>510</v>
      </c>
      <c r="R12" s="325"/>
      <c r="S12" s="517"/>
    </row>
    <row r="13" spans="1:19">
      <c r="A13" s="1621"/>
      <c r="B13" s="2973" t="s">
        <v>1532</v>
      </c>
      <c r="C13" s="2973"/>
      <c r="D13" s="200"/>
      <c r="E13" s="2207"/>
      <c r="F13" s="2208"/>
      <c r="G13" s="149"/>
      <c r="H13" s="2179"/>
      <c r="I13" s="2181"/>
      <c r="J13" s="2180"/>
      <c r="K13" s="2181"/>
      <c r="L13" s="2181"/>
      <c r="M13" s="2181"/>
      <c r="N13" s="2181"/>
      <c r="O13" s="2181"/>
      <c r="P13" s="253"/>
      <c r="Q13" s="3991"/>
      <c r="R13" s="3992"/>
      <c r="S13" s="3993"/>
    </row>
    <row r="14" spans="1:19" ht="24.75" customHeight="1">
      <c r="A14" s="1621"/>
      <c r="B14" s="2973" t="s">
        <v>1531</v>
      </c>
      <c r="C14" s="2973"/>
      <c r="D14" s="200"/>
      <c r="E14" s="2181"/>
      <c r="F14" s="2179"/>
      <c r="G14" s="2181"/>
      <c r="H14" s="2179"/>
      <c r="I14" s="1024"/>
      <c r="J14" s="2180"/>
      <c r="K14" s="2181"/>
      <c r="L14" s="2181"/>
      <c r="M14" s="2181"/>
      <c r="N14" s="2181"/>
      <c r="O14" s="2181"/>
      <c r="P14" s="253"/>
      <c r="Q14" s="4230" t="s">
        <v>1530</v>
      </c>
      <c r="R14" s="3739"/>
      <c r="S14" s="4231"/>
    </row>
    <row r="15" spans="1:19" ht="24.75" customHeight="1" thickBot="1">
      <c r="A15" s="1621"/>
      <c r="B15" s="2973" t="s">
        <v>1529</v>
      </c>
      <c r="C15" s="2973"/>
      <c r="D15" s="200"/>
      <c r="E15" s="2181"/>
      <c r="F15" s="2179"/>
      <c r="G15" s="2181"/>
      <c r="H15" s="2179"/>
      <c r="I15" s="2181"/>
      <c r="J15" s="2180"/>
      <c r="K15" s="2181"/>
      <c r="L15" s="2181"/>
      <c r="M15" s="2181"/>
      <c r="N15" s="2181"/>
      <c r="O15" s="2181"/>
      <c r="P15" s="253"/>
      <c r="Q15" s="73"/>
      <c r="R15" s="74"/>
      <c r="S15" s="75"/>
    </row>
    <row r="16" spans="1:19" ht="24.75" customHeight="1" thickBot="1">
      <c r="A16" s="1839"/>
      <c r="B16" s="2973" t="s">
        <v>1528</v>
      </c>
      <c r="C16" s="2973"/>
      <c r="D16" s="200"/>
      <c r="E16" s="2187"/>
      <c r="F16" s="2209"/>
      <c r="G16" s="2181"/>
      <c r="H16" s="2179"/>
      <c r="I16" s="2181"/>
      <c r="J16" s="2180"/>
      <c r="K16" s="2181"/>
      <c r="L16" s="2181"/>
      <c r="M16" s="2181"/>
      <c r="N16" s="2181"/>
      <c r="O16" s="2181"/>
      <c r="P16" s="253"/>
      <c r="Q16" s="324" t="s">
        <v>511</v>
      </c>
      <c r="R16" s="325"/>
      <c r="S16" s="517"/>
    </row>
    <row r="17" spans="1:19">
      <c r="A17" s="1839">
        <v>3</v>
      </c>
      <c r="B17" s="2971" t="s">
        <v>1527</v>
      </c>
      <c r="C17" s="2971"/>
      <c r="D17" s="200">
        <v>10</v>
      </c>
      <c r="E17" s="2181"/>
      <c r="F17" s="2179"/>
      <c r="G17" s="289">
        <v>10</v>
      </c>
      <c r="H17" s="657"/>
      <c r="I17" s="2179"/>
      <c r="J17" s="2181"/>
      <c r="K17" s="2181"/>
      <c r="L17" s="2181"/>
      <c r="M17" s="2181"/>
      <c r="N17" s="2181"/>
      <c r="O17" s="2181"/>
      <c r="P17" s="2181"/>
      <c r="Q17" s="2913" t="s">
        <v>1526</v>
      </c>
      <c r="R17" s="3281"/>
      <c r="S17" s="3282"/>
    </row>
    <row r="18" spans="1:19" ht="24.75" thickBot="1">
      <c r="A18" s="1839">
        <v>4</v>
      </c>
      <c r="B18" s="3759" t="s">
        <v>1525</v>
      </c>
      <c r="C18" s="3759"/>
      <c r="D18" s="200">
        <v>20</v>
      </c>
      <c r="E18" s="2181"/>
      <c r="F18" s="2187"/>
      <c r="G18" s="994">
        <v>10</v>
      </c>
      <c r="H18" s="994">
        <v>10</v>
      </c>
      <c r="I18" s="305"/>
      <c r="J18" s="305"/>
      <c r="K18" s="305"/>
      <c r="L18" s="305"/>
      <c r="M18" s="305"/>
      <c r="N18" s="305"/>
      <c r="O18" s="305"/>
      <c r="P18" s="305"/>
      <c r="Q18" s="73"/>
      <c r="R18" s="74"/>
      <c r="S18" s="75"/>
    </row>
    <row r="19" spans="1:19" ht="24.75" customHeight="1" thickBot="1">
      <c r="A19" s="1839">
        <v>5</v>
      </c>
      <c r="B19" s="2999" t="s">
        <v>1524</v>
      </c>
      <c r="C19" s="3000"/>
      <c r="D19" s="1840">
        <v>20</v>
      </c>
      <c r="E19" s="305"/>
      <c r="F19" s="1612"/>
      <c r="G19" s="2181"/>
      <c r="H19" s="657"/>
      <c r="I19" s="289">
        <f>20/3</f>
        <v>6.666666666666667</v>
      </c>
      <c r="J19" s="289">
        <f t="shared" ref="J19:K19" si="0">20/3</f>
        <v>6.666666666666667</v>
      </c>
      <c r="K19" s="289">
        <f t="shared" si="0"/>
        <v>6.666666666666667</v>
      </c>
      <c r="L19" s="305"/>
      <c r="M19" s="305"/>
      <c r="N19" s="2181"/>
      <c r="O19" s="305"/>
      <c r="P19" s="491"/>
      <c r="Q19" s="2788" t="s">
        <v>504</v>
      </c>
      <c r="R19" s="2789"/>
      <c r="S19" s="2790"/>
    </row>
    <row r="20" spans="1:19" ht="24" customHeight="1">
      <c r="A20" s="1839">
        <v>6</v>
      </c>
      <c r="B20" s="2999" t="s">
        <v>1523</v>
      </c>
      <c r="C20" s="3000"/>
      <c r="D20" s="1840">
        <v>15</v>
      </c>
      <c r="E20" s="305"/>
      <c r="F20" s="490"/>
      <c r="G20" s="149"/>
      <c r="H20" s="149"/>
      <c r="I20" s="149"/>
      <c r="J20" s="149"/>
      <c r="K20" s="149"/>
      <c r="L20" s="289">
        <v>15</v>
      </c>
      <c r="M20" s="149"/>
      <c r="N20" s="149"/>
      <c r="O20" s="149"/>
      <c r="P20" s="1264"/>
      <c r="Q20" s="2915" t="s">
        <v>12</v>
      </c>
      <c r="R20" s="2916"/>
      <c r="S20" s="213" t="s">
        <v>13</v>
      </c>
    </row>
    <row r="21" spans="1:19" ht="24" customHeight="1">
      <c r="A21" s="1839">
        <v>7</v>
      </c>
      <c r="B21" s="2999" t="s">
        <v>1522</v>
      </c>
      <c r="C21" s="3000"/>
      <c r="D21" s="1840">
        <v>5</v>
      </c>
      <c r="E21" s="2181"/>
      <c r="F21" s="2181"/>
      <c r="G21" s="149"/>
      <c r="H21" s="149"/>
      <c r="I21" s="149"/>
      <c r="J21" s="149"/>
      <c r="K21" s="149"/>
      <c r="L21" s="149"/>
      <c r="M21" s="289">
        <v>5</v>
      </c>
      <c r="N21" s="149"/>
      <c r="O21" s="149"/>
      <c r="P21" s="1264"/>
      <c r="Q21" s="2919"/>
      <c r="R21" s="2920"/>
      <c r="S21" s="86"/>
    </row>
    <row r="22" spans="1:19" ht="24" customHeight="1">
      <c r="A22" s="656">
        <v>8</v>
      </c>
      <c r="B22" s="2999" t="s">
        <v>1521</v>
      </c>
      <c r="C22" s="3000"/>
      <c r="D22" s="1840">
        <v>10</v>
      </c>
      <c r="E22" s="2181"/>
      <c r="F22" s="2181"/>
      <c r="G22" s="149"/>
      <c r="H22" s="149"/>
      <c r="I22" s="149"/>
      <c r="J22" s="149"/>
      <c r="K22" s="149"/>
      <c r="L22" s="149"/>
      <c r="M22" s="149"/>
      <c r="N22" s="149"/>
      <c r="O22" s="149"/>
      <c r="P22" s="484">
        <v>10</v>
      </c>
      <c r="Q22" s="2681"/>
      <c r="R22" s="2108"/>
      <c r="S22" s="2676"/>
    </row>
    <row r="23" spans="1:19" ht="24.75" thickBot="1">
      <c r="A23" s="1839"/>
      <c r="B23" s="2999"/>
      <c r="C23" s="3000"/>
      <c r="D23" s="1840"/>
      <c r="E23" s="1866"/>
      <c r="F23" s="1866"/>
      <c r="G23" s="1866"/>
      <c r="H23" s="1866"/>
      <c r="I23" s="1866"/>
      <c r="J23" s="1866"/>
      <c r="K23" s="1866"/>
      <c r="L23" s="1866"/>
      <c r="M23" s="1866"/>
      <c r="N23" s="1866"/>
      <c r="O23" s="1866"/>
      <c r="P23" s="483"/>
      <c r="Q23" s="2791" t="s">
        <v>371</v>
      </c>
      <c r="R23" s="2792"/>
      <c r="S23" s="675">
        <f>+Q21+S21</f>
        <v>0</v>
      </c>
    </row>
    <row r="24" spans="1:19" ht="21.75" customHeight="1" thickBot="1">
      <c r="A24" s="1839"/>
      <c r="B24" s="2999"/>
      <c r="C24" s="3000"/>
      <c r="D24" s="1840"/>
      <c r="E24" s="1866"/>
      <c r="F24" s="1866"/>
      <c r="G24" s="1866"/>
      <c r="H24" s="1866"/>
      <c r="I24" s="1866"/>
      <c r="J24" s="1866"/>
      <c r="K24" s="1866"/>
      <c r="L24" s="1866"/>
      <c r="M24" s="1866"/>
      <c r="N24" s="1866"/>
      <c r="O24" s="1866"/>
      <c r="P24" s="483"/>
      <c r="Q24" s="2788" t="s">
        <v>563</v>
      </c>
      <c r="R24" s="2789"/>
      <c r="S24" s="2790"/>
    </row>
    <row r="25" spans="1:19">
      <c r="A25" s="656"/>
      <c r="B25" s="2879"/>
      <c r="C25" s="2880"/>
      <c r="D25" s="1840"/>
      <c r="E25" s="1866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657"/>
      <c r="Q25" s="738"/>
      <c r="R25" s="1873"/>
      <c r="S25" s="1874"/>
    </row>
    <row r="26" spans="1:19">
      <c r="A26" s="3003" t="s">
        <v>61</v>
      </c>
      <c r="B26" s="3004"/>
      <c r="C26" s="3005"/>
      <c r="D26" s="111">
        <f>SUM(D9:D25)</f>
        <v>100</v>
      </c>
      <c r="E26" s="664"/>
      <c r="F26" s="665"/>
      <c r="G26" s="664"/>
      <c r="H26" s="665"/>
      <c r="I26" s="664"/>
      <c r="J26" s="665"/>
      <c r="K26" s="666"/>
      <c r="L26" s="666"/>
      <c r="M26" s="666"/>
      <c r="N26" s="666"/>
      <c r="O26" s="666"/>
      <c r="P26" s="667"/>
      <c r="Q26" s="2891"/>
      <c r="R26" s="2892"/>
      <c r="S26" s="2893"/>
    </row>
    <row r="27" spans="1:19">
      <c r="A27" s="2885" t="s">
        <v>484</v>
      </c>
      <c r="B27" s="2886"/>
      <c r="C27" s="2887"/>
      <c r="D27" s="670" t="s">
        <v>68</v>
      </c>
      <c r="E27" s="97">
        <f>SUM(E9:E25)</f>
        <v>15</v>
      </c>
      <c r="F27" s="97">
        <f>SUM(F9:F26)</f>
        <v>5</v>
      </c>
      <c r="G27" s="97">
        <f>SUM(G9:G26)</f>
        <v>20</v>
      </c>
      <c r="H27" s="97">
        <f>SUM(H9:H25)</f>
        <v>10</v>
      </c>
      <c r="I27" s="97">
        <f>SUM(I9:I26)</f>
        <v>6.666666666666667</v>
      </c>
      <c r="J27" s="97">
        <f>SUM(J9:J26)</f>
        <v>6.666666666666667</v>
      </c>
      <c r="K27" s="97">
        <f>SUM(K9:K25)</f>
        <v>6.666666666666667</v>
      </c>
      <c r="L27" s="97">
        <f>SUM(L9:L26)</f>
        <v>15</v>
      </c>
      <c r="M27" s="97">
        <f>SUM(M9:M26)</f>
        <v>5</v>
      </c>
      <c r="N27" s="97">
        <f>SUM(N9:N25)</f>
        <v>0</v>
      </c>
      <c r="O27" s="97">
        <f>SUM(O9:O26)</f>
        <v>0</v>
      </c>
      <c r="P27" s="97">
        <f>SUM(P9:P26)</f>
        <v>10</v>
      </c>
      <c r="Q27" s="2935"/>
      <c r="R27" s="2936"/>
      <c r="S27" s="2937"/>
    </row>
    <row r="28" spans="1:19">
      <c r="A28" s="2888"/>
      <c r="B28" s="2889"/>
      <c r="C28" s="2890"/>
      <c r="D28" s="670" t="s">
        <v>69</v>
      </c>
      <c r="E28" s="99">
        <f>E27</f>
        <v>15</v>
      </c>
      <c r="F28" s="97">
        <f>SUM(E27:F27)</f>
        <v>20</v>
      </c>
      <c r="G28" s="97">
        <f>SUM(E27:G27)</f>
        <v>40</v>
      </c>
      <c r="H28" s="97">
        <f>SUM(E27:H27)</f>
        <v>50</v>
      </c>
      <c r="I28" s="97">
        <f>SUM(E27:I27)</f>
        <v>56.666666666666664</v>
      </c>
      <c r="J28" s="97">
        <f>SUM(E27:J27)</f>
        <v>63.333333333333329</v>
      </c>
      <c r="K28" s="97">
        <f>SUM(E27:K27)</f>
        <v>70</v>
      </c>
      <c r="L28" s="97">
        <f>SUM(E27:L27)</f>
        <v>85</v>
      </c>
      <c r="M28" s="97">
        <f>SUM(E27:M27)</f>
        <v>90</v>
      </c>
      <c r="N28" s="97">
        <f>SUM(E27:N27)</f>
        <v>90</v>
      </c>
      <c r="O28" s="97">
        <f>SUM(E27:O27)</f>
        <v>90</v>
      </c>
      <c r="P28" s="97">
        <f>SUM(E27:P27)</f>
        <v>100</v>
      </c>
      <c r="Q28" s="2938"/>
      <c r="R28" s="2939"/>
      <c r="S28" s="2940"/>
    </row>
    <row r="29" spans="1:19">
      <c r="A29" s="2831" t="s">
        <v>487</v>
      </c>
      <c r="B29" s="2832"/>
      <c r="C29" s="2833"/>
      <c r="D29" s="668" t="s">
        <v>68</v>
      </c>
      <c r="E29" s="100"/>
      <c r="F29" s="101"/>
      <c r="G29" s="100"/>
      <c r="H29" s="101"/>
      <c r="I29" s="100"/>
      <c r="J29" s="101"/>
      <c r="K29" s="102"/>
      <c r="L29" s="102"/>
      <c r="M29" s="102"/>
      <c r="N29" s="102"/>
      <c r="O29" s="102"/>
      <c r="P29" s="103"/>
      <c r="Q29" s="2837" t="s">
        <v>614</v>
      </c>
      <c r="R29" s="2838"/>
      <c r="S29" s="2839">
        <f>P30</f>
        <v>0</v>
      </c>
    </row>
    <row r="30" spans="1:19" ht="24.75" thickBot="1">
      <c r="A30" s="2834"/>
      <c r="B30" s="2835"/>
      <c r="C30" s="2836"/>
      <c r="D30" s="669" t="s">
        <v>72</v>
      </c>
      <c r="E30" s="104">
        <f>E29</f>
        <v>0</v>
      </c>
      <c r="F30" s="105">
        <f>SUM(E29:F29)</f>
        <v>0</v>
      </c>
      <c r="G30" s="105">
        <f>SUM(E29:G29)</f>
        <v>0</v>
      </c>
      <c r="H30" s="105">
        <f>SUM(E29:H29)</f>
        <v>0</v>
      </c>
      <c r="I30" s="105">
        <f>SUM(E29:I29)</f>
        <v>0</v>
      </c>
      <c r="J30" s="105">
        <f>SUM(E29:J29)</f>
        <v>0</v>
      </c>
      <c r="K30" s="105">
        <f>SUM(E29:K29)</f>
        <v>0</v>
      </c>
      <c r="L30" s="105">
        <f>SUM(E29:L29)</f>
        <v>0</v>
      </c>
      <c r="M30" s="105">
        <f>SUM(E29:M29)</f>
        <v>0</v>
      </c>
      <c r="N30" s="105">
        <f>SUM(E29:N29)</f>
        <v>0</v>
      </c>
      <c r="O30" s="105">
        <f>SUM(E29:O29)</f>
        <v>0</v>
      </c>
      <c r="P30" s="106">
        <f>SUM(E29:P29)</f>
        <v>0</v>
      </c>
      <c r="Q30" s="197"/>
      <c r="R30" s="201"/>
      <c r="S30" s="2840"/>
    </row>
    <row r="31" spans="1:19" ht="24" hidden="1" customHeight="1">
      <c r="A31" s="2841" t="s">
        <v>386</v>
      </c>
      <c r="B31" s="2842"/>
      <c r="C31" s="2842"/>
      <c r="D31" s="2842"/>
      <c r="E31" s="2842"/>
      <c r="F31" s="2842"/>
      <c r="G31" s="2842"/>
      <c r="H31" s="2842"/>
      <c r="I31" s="2842"/>
      <c r="J31" s="2842"/>
      <c r="K31" s="2842"/>
      <c r="L31" s="2842"/>
      <c r="M31" s="2842"/>
      <c r="N31" s="2842"/>
      <c r="O31" s="2842"/>
      <c r="P31" s="2842"/>
      <c r="Q31" s="2842"/>
      <c r="R31" s="2842"/>
      <c r="S31" s="2843"/>
    </row>
    <row r="32" spans="1:19" ht="24.75" hidden="1" customHeight="1" thickBot="1">
      <c r="A32" s="2844" t="s">
        <v>387</v>
      </c>
      <c r="B32" s="2845"/>
      <c r="C32" s="2845"/>
      <c r="D32" s="2845"/>
      <c r="E32" s="2845"/>
      <c r="F32" s="2845"/>
      <c r="G32" s="2845"/>
      <c r="H32" s="2845"/>
      <c r="I32" s="2845"/>
      <c r="J32" s="2845"/>
      <c r="K32" s="2845"/>
      <c r="L32" s="2845"/>
      <c r="M32" s="2845"/>
      <c r="N32" s="2845"/>
      <c r="O32" s="2845"/>
      <c r="P32" s="2845"/>
      <c r="Q32" s="2845"/>
      <c r="R32" s="2845"/>
      <c r="S32" s="2846"/>
    </row>
    <row r="33" spans="17:19" hidden="1">
      <c r="Q33" s="2847" t="s">
        <v>719</v>
      </c>
      <c r="R33" s="2847"/>
      <c r="S33" s="2847"/>
    </row>
    <row r="34" spans="17:19" hidden="1">
      <c r="Q34" s="458"/>
      <c r="R34" s="865"/>
      <c r="S34" s="275"/>
    </row>
    <row r="35" spans="17:19" hidden="1">
      <c r="Q35" s="2829" t="s">
        <v>720</v>
      </c>
      <c r="R35" s="2829"/>
      <c r="S35" s="2829"/>
    </row>
    <row r="36" spans="17:19" hidden="1">
      <c r="Q36" s="2830" t="s">
        <v>731</v>
      </c>
      <c r="R36" s="2830"/>
      <c r="S36" s="2830"/>
    </row>
  </sheetData>
  <mergeCells count="48">
    <mergeCell ref="A7:C8"/>
    <mergeCell ref="E7:P7"/>
    <mergeCell ref="A2:S2"/>
    <mergeCell ref="B24:C24"/>
    <mergeCell ref="B11:C11"/>
    <mergeCell ref="B12:C12"/>
    <mergeCell ref="B13:C13"/>
    <mergeCell ref="B14:C14"/>
    <mergeCell ref="B15:C15"/>
    <mergeCell ref="B16:C16"/>
    <mergeCell ref="B9:C9"/>
    <mergeCell ref="A6:B6"/>
    <mergeCell ref="C6:P6"/>
    <mergeCell ref="Q6:S6"/>
    <mergeCell ref="Q20:R20"/>
    <mergeCell ref="B10:C10"/>
    <mergeCell ref="A1:S1"/>
    <mergeCell ref="A3:S3"/>
    <mergeCell ref="A4:B4"/>
    <mergeCell ref="C4:S4"/>
    <mergeCell ref="C5:P5"/>
    <mergeCell ref="Q5:S5"/>
    <mergeCell ref="Q10:R10"/>
    <mergeCell ref="B17:C17"/>
    <mergeCell ref="B18:C18"/>
    <mergeCell ref="B19:C19"/>
    <mergeCell ref="B20:C20"/>
    <mergeCell ref="Q13:S13"/>
    <mergeCell ref="Q14:S14"/>
    <mergeCell ref="Q17:S17"/>
    <mergeCell ref="A26:C26"/>
    <mergeCell ref="Q26:S26"/>
    <mergeCell ref="A27:C28"/>
    <mergeCell ref="Q27:S27"/>
    <mergeCell ref="Q28:S28"/>
    <mergeCell ref="Q21:R21"/>
    <mergeCell ref="B22:C22"/>
    <mergeCell ref="B23:C23"/>
    <mergeCell ref="B21:C21"/>
    <mergeCell ref="B25:C25"/>
    <mergeCell ref="Q35:S35"/>
    <mergeCell ref="Q36:S36"/>
    <mergeCell ref="A29:C30"/>
    <mergeCell ref="Q29:R29"/>
    <mergeCell ref="S29:S30"/>
    <mergeCell ref="A31:S31"/>
    <mergeCell ref="Q33:S33"/>
    <mergeCell ref="A32:S32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&amp;R43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ABCE1"/>
  </sheetPr>
  <dimension ref="A1:S39"/>
  <sheetViews>
    <sheetView topLeftCell="A7" zoomScale="70" zoomScaleNormal="70" zoomScaleSheetLayoutView="80" zoomScalePageLayoutView="70" workbookViewId="0">
      <selection activeCell="E24" sqref="E24"/>
    </sheetView>
  </sheetViews>
  <sheetFormatPr defaultColWidth="8.5703125" defaultRowHeight="24"/>
  <cols>
    <col min="1" max="1" width="5.140625" style="15" customWidth="1"/>
    <col min="2" max="2" width="23.42578125" style="15" customWidth="1"/>
    <col min="3" max="3" width="42.140625" style="15" customWidth="1"/>
    <col min="4" max="4" width="24.42578125" style="15" customWidth="1"/>
    <col min="5" max="5" width="4.85546875" style="15" customWidth="1"/>
    <col min="6" max="6" width="5.42578125" style="15" customWidth="1"/>
    <col min="7" max="7" width="4.85546875" style="15" customWidth="1"/>
    <col min="8" max="10" width="4.85546875" style="15" bestFit="1" customWidth="1"/>
    <col min="11" max="11" width="5" style="15" bestFit="1" customWidth="1"/>
    <col min="12" max="15" width="4.85546875" style="15" bestFit="1" customWidth="1"/>
    <col min="16" max="16" width="5.5703125" style="15" customWidth="1"/>
    <col min="17" max="17" width="8.5703125" style="15"/>
    <col min="18" max="18" width="23.5703125" style="15" customWidth="1"/>
    <col min="19" max="19" width="20.8554687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852" t="s">
        <v>1433</v>
      </c>
      <c r="B2" s="2853"/>
      <c r="C2" s="2853"/>
      <c r="D2" s="2853"/>
      <c r="E2" s="2853"/>
      <c r="F2" s="2853"/>
      <c r="G2" s="2853"/>
      <c r="H2" s="2853"/>
      <c r="I2" s="2853"/>
      <c r="J2" s="2853"/>
      <c r="K2" s="2853"/>
      <c r="L2" s="2853"/>
      <c r="M2" s="2853"/>
      <c r="N2" s="2853"/>
      <c r="O2" s="2853"/>
      <c r="P2" s="2853"/>
      <c r="Q2" s="2853"/>
      <c r="R2" s="2853"/>
      <c r="S2" s="2854"/>
    </row>
    <row r="3" spans="1:19" ht="24" customHeight="1" thickBot="1">
      <c r="A3" s="2863" t="s">
        <v>1432</v>
      </c>
      <c r="B3" s="2864"/>
      <c r="C3" s="2864"/>
      <c r="D3" s="2864"/>
      <c r="E3" s="2864"/>
      <c r="F3" s="2864"/>
      <c r="G3" s="2864"/>
      <c r="H3" s="2864"/>
      <c r="I3" s="2864"/>
      <c r="J3" s="2864"/>
      <c r="K3" s="2864"/>
      <c r="L3" s="2864"/>
      <c r="M3" s="2864"/>
      <c r="N3" s="2864"/>
      <c r="O3" s="2864"/>
      <c r="P3" s="2864"/>
      <c r="Q3" s="2864"/>
      <c r="R3" s="2864"/>
      <c r="S3" s="2865"/>
    </row>
    <row r="4" spans="1:19" ht="37.5" customHeight="1" thickBot="1">
      <c r="A4" s="2855" t="s">
        <v>786</v>
      </c>
      <c r="B4" s="2856"/>
      <c r="C4" s="2857" t="s">
        <v>1147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>
      <c r="A5" s="2941" t="s">
        <v>63</v>
      </c>
      <c r="B5" s="2942"/>
      <c r="C5" s="2925" t="s">
        <v>1911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564</v>
      </c>
      <c r="R5" s="2869"/>
      <c r="S5" s="2870"/>
    </row>
    <row r="6" spans="1:19">
      <c r="A6" s="2943"/>
      <c r="B6" s="2944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51" t="s">
        <v>1778</v>
      </c>
      <c r="R6" s="2952"/>
      <c r="S6" s="2953"/>
    </row>
    <row r="7" spans="1:19" ht="20.25" customHeight="1">
      <c r="A7" s="2871" t="s">
        <v>62</v>
      </c>
      <c r="B7" s="2872"/>
      <c r="C7" s="2875" t="s">
        <v>1148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2954"/>
      <c r="R7" s="2955"/>
      <c r="S7" s="2956"/>
    </row>
    <row r="8" spans="1:19" ht="21" customHeight="1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2459"/>
      <c r="R8" s="2460"/>
      <c r="S8" s="2461"/>
    </row>
    <row r="9" spans="1:19" ht="24.75" thickBot="1">
      <c r="A9" s="2903" t="s">
        <v>499</v>
      </c>
      <c r="B9" s="2904"/>
      <c r="C9" s="2905"/>
      <c r="D9" s="2426" t="s">
        <v>585</v>
      </c>
      <c r="E9" s="2909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2342" t="s">
        <v>613</v>
      </c>
      <c r="R9" s="1115"/>
      <c r="S9" s="1116"/>
    </row>
    <row r="10" spans="1:19" ht="24.75" thickBot="1">
      <c r="A10" s="2906"/>
      <c r="B10" s="2907"/>
      <c r="C10" s="2908"/>
      <c r="D10" s="2473" t="s">
        <v>486</v>
      </c>
      <c r="E10" s="788" t="s">
        <v>0</v>
      </c>
      <c r="F10" s="2307" t="s">
        <v>1</v>
      </c>
      <c r="G10" s="2308" t="s">
        <v>2</v>
      </c>
      <c r="H10" s="2309" t="s">
        <v>3</v>
      </c>
      <c r="I10" s="2309" t="s">
        <v>4</v>
      </c>
      <c r="J10" s="2309" t="s">
        <v>5</v>
      </c>
      <c r="K10" s="2309" t="s">
        <v>6</v>
      </c>
      <c r="L10" s="2309" t="s">
        <v>7</v>
      </c>
      <c r="M10" s="2309" t="s">
        <v>8</v>
      </c>
      <c r="N10" s="2309" t="s">
        <v>9</v>
      </c>
      <c r="O10" s="2309" t="s">
        <v>10</v>
      </c>
      <c r="P10" s="2310" t="s">
        <v>11</v>
      </c>
      <c r="Q10" s="1007" t="s">
        <v>1014</v>
      </c>
      <c r="R10" s="278"/>
      <c r="S10" s="279"/>
    </row>
    <row r="11" spans="1:19" ht="24.75" customHeight="1" thickBot="1">
      <c r="A11" s="2228">
        <v>1</v>
      </c>
      <c r="B11" s="2911" t="s">
        <v>1149</v>
      </c>
      <c r="C11" s="2912"/>
      <c r="D11" s="2702"/>
      <c r="E11" s="2297"/>
      <c r="F11" s="248"/>
      <c r="G11" s="248"/>
      <c r="H11" s="520"/>
      <c r="I11" s="248"/>
      <c r="J11" s="654"/>
      <c r="K11" s="248"/>
      <c r="L11" s="248"/>
      <c r="M11" s="248"/>
      <c r="N11" s="248"/>
      <c r="O11" s="248"/>
      <c r="P11" s="2297"/>
      <c r="Q11" s="324" t="s">
        <v>525</v>
      </c>
      <c r="R11" s="598"/>
      <c r="S11" s="326" t="s">
        <v>502</v>
      </c>
    </row>
    <row r="12" spans="1:19" ht="24" customHeight="1">
      <c r="A12" s="2228"/>
      <c r="B12" s="2897" t="s">
        <v>1744</v>
      </c>
      <c r="C12" s="2898"/>
      <c r="D12" s="2448"/>
      <c r="E12" s="2512"/>
      <c r="F12" s="2512"/>
      <c r="G12" s="2512"/>
      <c r="H12" s="2512"/>
      <c r="I12" s="2512"/>
      <c r="J12" s="2503"/>
      <c r="K12" s="2512"/>
      <c r="L12" s="2512"/>
      <c r="M12" s="2512"/>
      <c r="N12" s="2512"/>
      <c r="O12" s="2512"/>
      <c r="P12" s="483"/>
      <c r="Q12" s="2913" t="s">
        <v>1258</v>
      </c>
      <c r="R12" s="2914"/>
      <c r="S12" s="673" t="s">
        <v>78</v>
      </c>
    </row>
    <row r="13" spans="1:19" ht="21" customHeight="1" thickBot="1">
      <c r="A13" s="496"/>
      <c r="B13" s="456" t="s">
        <v>1745</v>
      </c>
      <c r="C13" s="497"/>
      <c r="D13" s="2448">
        <v>10</v>
      </c>
      <c r="E13" s="289">
        <v>10</v>
      </c>
      <c r="F13" s="2503"/>
      <c r="G13" s="2512"/>
      <c r="H13" s="2512"/>
      <c r="I13" s="2512"/>
      <c r="J13" s="2503"/>
      <c r="K13" s="2512"/>
      <c r="L13" s="2512"/>
      <c r="M13" s="2512"/>
      <c r="N13" s="2512"/>
      <c r="O13" s="2512"/>
      <c r="P13" s="483"/>
      <c r="Q13" s="2901"/>
      <c r="R13" s="2902"/>
      <c r="S13" s="674"/>
    </row>
    <row r="14" spans="1:19" ht="24.75" customHeight="1" thickBot="1">
      <c r="A14" s="276"/>
      <c r="B14" s="123" t="s">
        <v>1746</v>
      </c>
      <c r="C14" s="497"/>
      <c r="D14" s="2448"/>
      <c r="E14" s="2512"/>
      <c r="F14" s="2512"/>
      <c r="G14" s="2512"/>
      <c r="H14" s="2502"/>
      <c r="I14" s="2512"/>
      <c r="J14" s="2503"/>
      <c r="K14" s="2512"/>
      <c r="L14" s="2512"/>
      <c r="M14" s="2512"/>
      <c r="N14" s="2512"/>
      <c r="O14" s="2512"/>
      <c r="P14" s="483"/>
      <c r="Q14" s="324" t="s">
        <v>510</v>
      </c>
      <c r="R14" s="325"/>
      <c r="S14" s="517"/>
    </row>
    <row r="15" spans="1:19" ht="24" customHeight="1">
      <c r="A15" s="626"/>
      <c r="B15" s="1069" t="s">
        <v>1747</v>
      </c>
      <c r="C15" s="392"/>
      <c r="D15" s="812">
        <v>10</v>
      </c>
      <c r="E15" s="289">
        <v>10</v>
      </c>
      <c r="F15" s="2512"/>
      <c r="G15" s="2512"/>
      <c r="H15" s="2502"/>
      <c r="I15" s="2512"/>
      <c r="J15" s="2503"/>
      <c r="K15" s="2512"/>
      <c r="L15" s="2512"/>
      <c r="M15" s="2512"/>
      <c r="N15" s="2512"/>
      <c r="O15" s="2512"/>
      <c r="P15" s="483"/>
      <c r="Q15" s="121" t="s">
        <v>418</v>
      </c>
      <c r="R15" s="2471"/>
      <c r="S15" s="188"/>
    </row>
    <row r="16" spans="1:19" ht="24.75" thickBot="1">
      <c r="A16" s="626"/>
      <c r="B16" s="1069" t="s">
        <v>1748</v>
      </c>
      <c r="C16" s="394"/>
      <c r="D16" s="2448">
        <v>10</v>
      </c>
      <c r="E16" s="289">
        <v>10</v>
      </c>
      <c r="F16" s="2512"/>
      <c r="G16" s="2512"/>
      <c r="H16" s="2502"/>
      <c r="I16" s="2512"/>
      <c r="J16" s="2503"/>
      <c r="K16" s="2512"/>
      <c r="L16" s="2512"/>
      <c r="M16" s="2512"/>
      <c r="N16" s="2512"/>
      <c r="O16" s="2512"/>
      <c r="P16" s="483"/>
      <c r="Q16" s="73"/>
      <c r="R16" s="74"/>
      <c r="S16" s="75"/>
    </row>
    <row r="17" spans="1:19" ht="24.75" thickBot="1">
      <c r="A17" s="496"/>
      <c r="B17" s="456" t="s">
        <v>1751</v>
      </c>
      <c r="C17" s="392"/>
      <c r="D17" s="2448">
        <v>30</v>
      </c>
      <c r="E17" s="2512"/>
      <c r="F17" s="2512"/>
      <c r="G17" s="289">
        <v>10</v>
      </c>
      <c r="H17" s="289">
        <v>10</v>
      </c>
      <c r="I17" s="289">
        <v>10</v>
      </c>
      <c r="J17" s="2503"/>
      <c r="K17" s="2512"/>
      <c r="L17" s="2512"/>
      <c r="M17" s="2512"/>
      <c r="N17" s="2512"/>
      <c r="O17" s="2512"/>
      <c r="P17" s="483"/>
      <c r="Q17" s="324" t="s">
        <v>511</v>
      </c>
      <c r="R17" s="325"/>
      <c r="S17" s="517"/>
    </row>
    <row r="18" spans="1:19">
      <c r="A18" s="496"/>
      <c r="B18" s="456" t="s">
        <v>1749</v>
      </c>
      <c r="C18" s="497"/>
      <c r="D18" s="2448">
        <v>30</v>
      </c>
      <c r="E18" s="2512"/>
      <c r="F18" s="2512"/>
      <c r="G18" s="2512"/>
      <c r="H18" s="2502"/>
      <c r="I18" s="2512"/>
      <c r="J18" s="289">
        <v>4.3</v>
      </c>
      <c r="K18" s="289">
        <v>4.3</v>
      </c>
      <c r="L18" s="289">
        <v>4.3</v>
      </c>
      <c r="M18" s="289">
        <v>4.3</v>
      </c>
      <c r="N18" s="289">
        <v>4.3</v>
      </c>
      <c r="O18" s="289">
        <v>4.3</v>
      </c>
      <c r="P18" s="289">
        <v>4.3</v>
      </c>
      <c r="Q18" s="121"/>
      <c r="R18" s="208"/>
      <c r="S18" s="188"/>
    </row>
    <row r="19" spans="1:19" ht="24.75" thickBot="1">
      <c r="A19" s="496"/>
      <c r="B19" s="456" t="s">
        <v>1750</v>
      </c>
      <c r="C19" s="497"/>
      <c r="D19" s="2448">
        <v>10</v>
      </c>
      <c r="E19" s="2512"/>
      <c r="F19" s="2512"/>
      <c r="G19" s="2512"/>
      <c r="H19" s="2502"/>
      <c r="I19" s="2512"/>
      <c r="J19" s="2503"/>
      <c r="K19" s="2512"/>
      <c r="L19" s="2512"/>
      <c r="M19" s="2512"/>
      <c r="N19" s="2512"/>
      <c r="O19" s="2512"/>
      <c r="P19" s="484">
        <v>10</v>
      </c>
      <c r="Q19" s="73"/>
      <c r="R19" s="74"/>
      <c r="S19" s="75"/>
    </row>
    <row r="20" spans="1:19" ht="24.75" thickBot="1">
      <c r="A20" s="633"/>
      <c r="B20" s="2879"/>
      <c r="C20" s="2880"/>
      <c r="D20" s="246"/>
      <c r="E20" s="2512"/>
      <c r="F20" s="2512"/>
      <c r="G20" s="2512"/>
      <c r="H20" s="2502"/>
      <c r="I20" s="2512"/>
      <c r="J20" s="2503"/>
      <c r="K20" s="2512"/>
      <c r="L20" s="2512"/>
      <c r="M20" s="2512"/>
      <c r="N20" s="2512"/>
      <c r="O20" s="2512"/>
      <c r="P20" s="483"/>
      <c r="Q20" s="2456" t="s">
        <v>504</v>
      </c>
      <c r="R20" s="2457"/>
      <c r="S20" s="2458"/>
    </row>
    <row r="21" spans="1:19">
      <c r="A21" s="2447"/>
      <c r="B21" s="2433"/>
      <c r="C21" s="2434"/>
      <c r="D21" s="2448"/>
      <c r="E21" s="1609"/>
      <c r="F21" s="2512"/>
      <c r="G21" s="2512"/>
      <c r="H21" s="2502"/>
      <c r="I21" s="2512"/>
      <c r="J21" s="2503"/>
      <c r="K21" s="2512"/>
      <c r="L21" s="2512"/>
      <c r="M21" s="2512"/>
      <c r="N21" s="2512"/>
      <c r="O21" s="2512"/>
      <c r="P21" s="483"/>
      <c r="Q21" s="2915" t="s">
        <v>12</v>
      </c>
      <c r="R21" s="2916"/>
      <c r="S21" s="213" t="s">
        <v>13</v>
      </c>
    </row>
    <row r="22" spans="1:19">
      <c r="A22" s="2447"/>
      <c r="B22" s="2879"/>
      <c r="C22" s="2880"/>
      <c r="D22" s="2448"/>
      <c r="E22" s="2512"/>
      <c r="F22" s="2512"/>
      <c r="G22" s="657"/>
      <c r="H22" s="2512"/>
      <c r="I22" s="2512"/>
      <c r="J22" s="2512"/>
      <c r="K22" s="2512"/>
      <c r="L22" s="2512"/>
      <c r="M22" s="2512"/>
      <c r="N22" s="2512"/>
      <c r="O22" s="2512"/>
      <c r="P22" s="483"/>
      <c r="Q22" s="2917"/>
      <c r="R22" s="2918"/>
      <c r="S22" s="2705">
        <v>50000000</v>
      </c>
    </row>
    <row r="23" spans="1:19">
      <c r="A23" s="2447"/>
      <c r="B23" s="2879"/>
      <c r="C23" s="2880"/>
      <c r="D23" s="2448"/>
      <c r="E23" s="2512"/>
      <c r="F23" s="2512"/>
      <c r="G23" s="657"/>
      <c r="H23" s="2512"/>
      <c r="I23" s="2512"/>
      <c r="J23" s="2512"/>
      <c r="K23" s="2512"/>
      <c r="L23" s="2512"/>
      <c r="M23" s="2512"/>
      <c r="N23" s="2512"/>
      <c r="O23" s="2512"/>
      <c r="P23" s="483"/>
      <c r="Q23" s="2883"/>
      <c r="R23" s="2884"/>
      <c r="S23" s="82"/>
    </row>
    <row r="24" spans="1:19" ht="24.75" thickBot="1">
      <c r="A24" s="2517"/>
      <c r="B24" s="2879"/>
      <c r="C24" s="2880"/>
      <c r="D24" s="2448"/>
      <c r="E24" s="2512"/>
      <c r="F24" s="2512"/>
      <c r="G24" s="2512"/>
      <c r="H24" s="2512"/>
      <c r="I24" s="2512"/>
      <c r="J24" s="2512"/>
      <c r="K24" s="2512"/>
      <c r="L24" s="2512"/>
      <c r="M24" s="2512"/>
      <c r="N24" s="2512"/>
      <c r="O24" s="2512"/>
      <c r="P24" s="483"/>
      <c r="Q24" s="2469" t="s">
        <v>371</v>
      </c>
      <c r="R24" s="2470"/>
      <c r="S24" s="675">
        <f>+Q22+S22</f>
        <v>50000000</v>
      </c>
    </row>
    <row r="25" spans="1:19" ht="24.75" thickBot="1">
      <c r="A25" s="2517"/>
      <c r="B25" s="2879"/>
      <c r="C25" s="2880"/>
      <c r="D25" s="2448"/>
      <c r="E25" s="2512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2099"/>
      <c r="Q25" s="2456" t="s">
        <v>563</v>
      </c>
      <c r="R25" s="2457"/>
      <c r="S25" s="2458"/>
    </row>
    <row r="26" spans="1:19">
      <c r="A26" s="656"/>
      <c r="B26" s="2879"/>
      <c r="C26" s="2880"/>
      <c r="D26" s="2448"/>
      <c r="E26" s="2512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2099"/>
      <c r="Q26" s="2510" t="s">
        <v>1442</v>
      </c>
      <c r="R26" s="2352"/>
      <c r="S26" s="2353"/>
    </row>
    <row r="27" spans="1:19">
      <c r="A27" s="2447"/>
      <c r="B27" s="2879"/>
      <c r="C27" s="2880"/>
      <c r="D27" s="2448"/>
      <c r="E27" s="2512"/>
      <c r="F27" s="2512"/>
      <c r="G27" s="2512"/>
      <c r="H27" s="2512"/>
      <c r="I27" s="2512"/>
      <c r="J27" s="2512"/>
      <c r="K27" s="2512"/>
      <c r="L27" s="2512"/>
      <c r="M27" s="2512"/>
      <c r="N27" s="2512"/>
      <c r="O27" s="2512"/>
      <c r="P27" s="483"/>
      <c r="Q27" s="2932" t="s">
        <v>1443</v>
      </c>
      <c r="R27" s="2933"/>
      <c r="S27" s="2934"/>
    </row>
    <row r="28" spans="1:19">
      <c r="A28" s="656"/>
      <c r="B28" s="2881"/>
      <c r="C28" s="2882"/>
      <c r="D28" s="2521"/>
      <c r="E28" s="305"/>
      <c r="F28" s="695"/>
      <c r="G28" s="695"/>
      <c r="H28" s="695"/>
      <c r="I28" s="695"/>
      <c r="J28" s="695"/>
      <c r="K28" s="695"/>
      <c r="L28" s="695"/>
      <c r="M28" s="695"/>
      <c r="N28" s="695"/>
      <c r="O28" s="695"/>
      <c r="P28" s="2358"/>
      <c r="Q28" s="496"/>
      <c r="R28" s="456"/>
      <c r="S28" s="629"/>
    </row>
    <row r="29" spans="1:19">
      <c r="A29" s="2894" t="s">
        <v>61</v>
      </c>
      <c r="B29" s="2895"/>
      <c r="C29" s="2896"/>
      <c r="D29" s="2341">
        <f>SUM(D11:D28)</f>
        <v>100</v>
      </c>
      <c r="E29" s="93"/>
      <c r="F29" s="94"/>
      <c r="G29" s="93"/>
      <c r="H29" s="94"/>
      <c r="I29" s="93"/>
      <c r="J29" s="94"/>
      <c r="K29" s="95"/>
      <c r="L29" s="95"/>
      <c r="M29" s="95"/>
      <c r="N29" s="95"/>
      <c r="O29" s="95"/>
      <c r="P29" s="95"/>
      <c r="Q29" s="496"/>
      <c r="R29" s="456"/>
      <c r="S29" s="629"/>
    </row>
    <row r="30" spans="1:19">
      <c r="A30" s="2885" t="s">
        <v>484</v>
      </c>
      <c r="B30" s="2886"/>
      <c r="C30" s="2887"/>
      <c r="D30" s="670" t="s">
        <v>68</v>
      </c>
      <c r="E30" s="97">
        <f>SUM(E11:E28)</f>
        <v>30</v>
      </c>
      <c r="F30" s="97">
        <f>SUM(F11:F29)</f>
        <v>0</v>
      </c>
      <c r="G30" s="97">
        <f>SUM(G11:G29)</f>
        <v>10</v>
      </c>
      <c r="H30" s="97">
        <f>SUM(H11:H28)</f>
        <v>10</v>
      </c>
      <c r="I30" s="97">
        <f>SUM(I11:I29)</f>
        <v>10</v>
      </c>
      <c r="J30" s="97">
        <f>SUM(J11:J29)</f>
        <v>4.3</v>
      </c>
      <c r="K30" s="97">
        <f>SUM(K11:K28)</f>
        <v>4.3</v>
      </c>
      <c r="L30" s="97">
        <f>SUM(L11:L29)</f>
        <v>4.3</v>
      </c>
      <c r="M30" s="97">
        <f>SUM(M11:M29)</f>
        <v>4.3</v>
      </c>
      <c r="N30" s="97">
        <f>SUM(N11:N28)</f>
        <v>4.3</v>
      </c>
      <c r="O30" s="97">
        <f>SUM(O11:O29)</f>
        <v>4.3</v>
      </c>
      <c r="P30" s="2098">
        <f>SUM(P11:P29)</f>
        <v>14.3</v>
      </c>
      <c r="Q30" s="2935"/>
      <c r="R30" s="2936"/>
      <c r="S30" s="2937"/>
    </row>
    <row r="31" spans="1:19">
      <c r="A31" s="2888"/>
      <c r="B31" s="2889"/>
      <c r="C31" s="2890"/>
      <c r="D31" s="670" t="s">
        <v>69</v>
      </c>
      <c r="E31" s="99">
        <f>E30</f>
        <v>30</v>
      </c>
      <c r="F31" s="97">
        <f>SUM(E30:F30)</f>
        <v>30</v>
      </c>
      <c r="G31" s="97">
        <f>SUM(E30:G30)</f>
        <v>40</v>
      </c>
      <c r="H31" s="97">
        <f>SUM(E30:H30)</f>
        <v>50</v>
      </c>
      <c r="I31" s="97">
        <f>SUM(E30:I30)</f>
        <v>60</v>
      </c>
      <c r="J31" s="97">
        <f>SUM(E30:J30)</f>
        <v>64.3</v>
      </c>
      <c r="K31" s="97">
        <f>SUM(E30:K30)</f>
        <v>68.599999999999994</v>
      </c>
      <c r="L31" s="97">
        <f>SUM(E30:L30)</f>
        <v>72.899999999999991</v>
      </c>
      <c r="M31" s="97">
        <f>SUM(E30:M30)</f>
        <v>77.199999999999989</v>
      </c>
      <c r="N31" s="97">
        <f>SUM(E30:N30)</f>
        <v>81.499999999999986</v>
      </c>
      <c r="O31" s="97">
        <f>SUM(E30:O30)</f>
        <v>85.799999999999983</v>
      </c>
      <c r="P31" s="1102">
        <f>SUM(E30:P30)</f>
        <v>100.09999999999998</v>
      </c>
      <c r="Q31" s="2938"/>
      <c r="R31" s="2939"/>
      <c r="S31" s="2940"/>
    </row>
    <row r="32" spans="1:19">
      <c r="A32" s="2831" t="s">
        <v>487</v>
      </c>
      <c r="B32" s="2832"/>
      <c r="C32" s="2833"/>
      <c r="D32" s="668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2"/>
      <c r="Q32" s="2837" t="s">
        <v>813</v>
      </c>
      <c r="R32" s="2838"/>
      <c r="S32" s="2839">
        <f>P33</f>
        <v>0</v>
      </c>
    </row>
    <row r="33" spans="1:19" ht="24.75" thickBot="1">
      <c r="A33" s="2834"/>
      <c r="B33" s="2835"/>
      <c r="C33" s="2836"/>
      <c r="D33" s="669" t="s">
        <v>72</v>
      </c>
      <c r="E33" s="104">
        <f>E32</f>
        <v>0</v>
      </c>
      <c r="F33" s="105">
        <f>SUM(E32:F32)</f>
        <v>0</v>
      </c>
      <c r="G33" s="105">
        <f>SUM(E32:G32)</f>
        <v>0</v>
      </c>
      <c r="H33" s="105">
        <f>SUM(E32:H32)</f>
        <v>0</v>
      </c>
      <c r="I33" s="105">
        <f>SUM(E32:I32)</f>
        <v>0</v>
      </c>
      <c r="J33" s="105">
        <f>SUM(E32:J32)</f>
        <v>0</v>
      </c>
      <c r="K33" s="105">
        <f>SUM(E32:K32)</f>
        <v>0</v>
      </c>
      <c r="L33" s="105">
        <f>SUM(E32:L32)</f>
        <v>0</v>
      </c>
      <c r="M33" s="105">
        <f>SUM(E32:M32)</f>
        <v>0</v>
      </c>
      <c r="N33" s="105">
        <f>SUM(E32:N32)</f>
        <v>0</v>
      </c>
      <c r="O33" s="105">
        <f>SUM(E32:O32)</f>
        <v>0</v>
      </c>
      <c r="P33" s="2363">
        <f>SUM(E32:P32)</f>
        <v>0</v>
      </c>
      <c r="Q33" s="2848" t="s">
        <v>814</v>
      </c>
      <c r="R33" s="2849"/>
      <c r="S33" s="2840"/>
    </row>
    <row r="34" spans="1:19" hidden="1">
      <c r="A34" s="2841" t="s">
        <v>386</v>
      </c>
      <c r="B34" s="2842"/>
      <c r="C34" s="2842"/>
      <c r="D34" s="2842"/>
      <c r="E34" s="2842"/>
      <c r="F34" s="2842"/>
      <c r="G34" s="2842"/>
      <c r="H34" s="2842"/>
      <c r="I34" s="2842"/>
      <c r="J34" s="2842"/>
      <c r="K34" s="2842"/>
      <c r="L34" s="2842"/>
      <c r="M34" s="2842"/>
      <c r="N34" s="2842"/>
      <c r="O34" s="2842"/>
      <c r="P34" s="2842"/>
      <c r="Q34" s="2842"/>
      <c r="R34" s="2842"/>
      <c r="S34" s="2843"/>
    </row>
    <row r="35" spans="1:19" ht="24.75" hidden="1" thickBot="1">
      <c r="A35" s="2844" t="s">
        <v>387</v>
      </c>
      <c r="B35" s="2845"/>
      <c r="C35" s="2845"/>
      <c r="D35" s="2845"/>
      <c r="E35" s="2845"/>
      <c r="F35" s="2845"/>
      <c r="G35" s="2845"/>
      <c r="H35" s="2845"/>
      <c r="I35" s="2845"/>
      <c r="J35" s="2845"/>
      <c r="K35" s="2845"/>
      <c r="L35" s="2845"/>
      <c r="M35" s="2845"/>
      <c r="N35" s="2845"/>
      <c r="O35" s="2845"/>
      <c r="P35" s="2845"/>
      <c r="Q35" s="2845"/>
      <c r="R35" s="2845"/>
      <c r="S35" s="2846"/>
    </row>
    <row r="36" spans="1:19" hidden="1">
      <c r="Q36" s="2847" t="s">
        <v>719</v>
      </c>
      <c r="R36" s="2847"/>
      <c r="S36" s="2847"/>
    </row>
    <row r="37" spans="1:19" hidden="1">
      <c r="Q37" s="458"/>
      <c r="R37" s="865"/>
      <c r="S37" s="275"/>
    </row>
    <row r="38" spans="1:19" hidden="1">
      <c r="Q38" s="2829" t="s">
        <v>720</v>
      </c>
      <c r="R38" s="2829"/>
      <c r="S38" s="2829"/>
    </row>
    <row r="39" spans="1:19" hidden="1">
      <c r="Q39" s="2830" t="s">
        <v>731</v>
      </c>
      <c r="R39" s="2830"/>
      <c r="S39" s="2830"/>
    </row>
  </sheetData>
  <mergeCells count="43">
    <mergeCell ref="Q39:S39"/>
    <mergeCell ref="A32:C33"/>
    <mergeCell ref="Q32:R32"/>
    <mergeCell ref="S32:S33"/>
    <mergeCell ref="A34:S34"/>
    <mergeCell ref="A35:S35"/>
    <mergeCell ref="Q36:S36"/>
    <mergeCell ref="Q33:R33"/>
    <mergeCell ref="Q38:S38"/>
    <mergeCell ref="Q30:S30"/>
    <mergeCell ref="Q31:S31"/>
    <mergeCell ref="B25:C25"/>
    <mergeCell ref="B26:C26"/>
    <mergeCell ref="B28:C28"/>
    <mergeCell ref="B27:C27"/>
    <mergeCell ref="A29:C29"/>
    <mergeCell ref="Q27:S27"/>
    <mergeCell ref="A30:C31"/>
    <mergeCell ref="B11:C11"/>
    <mergeCell ref="Q7:S7"/>
    <mergeCell ref="B22:C22"/>
    <mergeCell ref="B24:C24"/>
    <mergeCell ref="B23:C23"/>
    <mergeCell ref="Q22:R22"/>
    <mergeCell ref="A9:C10"/>
    <mergeCell ref="E9:P9"/>
    <mergeCell ref="Q21:R21"/>
    <mergeCell ref="B12:C12"/>
    <mergeCell ref="Q12:R12"/>
    <mergeCell ref="B20:C20"/>
    <mergeCell ref="Q13:R13"/>
    <mergeCell ref="A7:B8"/>
    <mergeCell ref="C7:P8"/>
    <mergeCell ref="Q23:R23"/>
    <mergeCell ref="A1:S1"/>
    <mergeCell ref="A3:S3"/>
    <mergeCell ref="A4:B4"/>
    <mergeCell ref="C4:S4"/>
    <mergeCell ref="Q5:S5"/>
    <mergeCell ref="A2:S2"/>
    <mergeCell ref="A5:B6"/>
    <mergeCell ref="Q6:S6"/>
    <mergeCell ref="C5:P6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11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T30"/>
  <sheetViews>
    <sheetView view="pageBreakPreview" zoomScale="60" zoomScaleNormal="60" workbookViewId="0">
      <selection activeCell="F29" sqref="F29"/>
    </sheetView>
  </sheetViews>
  <sheetFormatPr defaultColWidth="8.85546875" defaultRowHeight="15"/>
  <cols>
    <col min="2" max="2" width="17.140625" customWidth="1"/>
    <col min="3" max="3" width="37.5703125" customWidth="1"/>
    <col min="4" max="4" width="16.42578125" bestFit="1" customWidth="1"/>
    <col min="5" max="6" width="4.85546875" bestFit="1" customWidth="1"/>
    <col min="7" max="8" width="4.5703125" bestFit="1" customWidth="1"/>
    <col min="9" max="9" width="5" bestFit="1" customWidth="1"/>
    <col min="10" max="10" width="4.5703125" bestFit="1" customWidth="1"/>
    <col min="11" max="12" width="5" bestFit="1" customWidth="1"/>
    <col min="13" max="13" width="4.42578125" bestFit="1" customWidth="1"/>
    <col min="14" max="14" width="4.85546875" bestFit="1" customWidth="1"/>
    <col min="15" max="15" width="4.5703125" bestFit="1" customWidth="1"/>
    <col min="16" max="16" width="4.42578125" bestFit="1" customWidth="1"/>
    <col min="18" max="18" width="16.5703125" customWidth="1"/>
    <col min="19" max="19" width="22.5703125" customWidth="1"/>
  </cols>
  <sheetData>
    <row r="1" spans="1:20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20" ht="24" hidden="1">
      <c r="A2" s="2990" t="s">
        <v>1441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20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20" ht="24">
      <c r="A4" s="2855" t="s">
        <v>156</v>
      </c>
      <c r="B4" s="2856"/>
      <c r="C4" s="3030"/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1"/>
      <c r="S4" s="3032"/>
    </row>
    <row r="5" spans="1:20" ht="21.75" customHeight="1">
      <c r="A5" s="3168"/>
      <c r="B5" s="3169"/>
      <c r="C5" s="4260" t="s">
        <v>1687</v>
      </c>
      <c r="D5" s="3127"/>
      <c r="E5" s="3127"/>
      <c r="F5" s="3127"/>
      <c r="G5" s="3127"/>
      <c r="H5" s="3127"/>
      <c r="I5" s="3127"/>
      <c r="J5" s="3127"/>
      <c r="K5" s="3127"/>
      <c r="L5" s="3127"/>
      <c r="M5" s="3127"/>
      <c r="N5" s="3127"/>
      <c r="O5" s="3127"/>
      <c r="P5" s="3127"/>
      <c r="Q5" s="3127"/>
      <c r="R5" s="3127"/>
      <c r="S5" s="3128"/>
    </row>
    <row r="6" spans="1:20" ht="24.75" thickBot="1">
      <c r="A6" s="3028"/>
      <c r="B6" s="3029"/>
      <c r="C6" s="3312"/>
      <c r="D6" s="3033"/>
      <c r="E6" s="3033"/>
      <c r="F6" s="3033"/>
      <c r="G6" s="3033"/>
      <c r="H6" s="3033"/>
      <c r="I6" s="3033"/>
      <c r="J6" s="3033"/>
      <c r="K6" s="3033"/>
      <c r="L6" s="3033"/>
      <c r="M6" s="3033"/>
      <c r="N6" s="3033"/>
      <c r="O6" s="3033"/>
      <c r="P6" s="3033"/>
      <c r="Q6" s="3033"/>
      <c r="R6" s="3033"/>
      <c r="S6" s="3034"/>
    </row>
    <row r="7" spans="1:20" ht="24">
      <c r="A7" s="2903" t="s">
        <v>231</v>
      </c>
      <c r="B7" s="2905"/>
      <c r="C7" s="3301" t="s">
        <v>1569</v>
      </c>
      <c r="D7" s="3302"/>
      <c r="E7" s="3302"/>
      <c r="F7" s="3302"/>
      <c r="G7" s="3302"/>
      <c r="H7" s="3302"/>
      <c r="I7" s="3302"/>
      <c r="J7" s="3302"/>
      <c r="K7" s="3302"/>
      <c r="L7" s="3302"/>
      <c r="M7" s="3302"/>
      <c r="N7" s="3302"/>
      <c r="O7" s="3302"/>
      <c r="P7" s="3303"/>
      <c r="Q7" s="3019" t="s">
        <v>564</v>
      </c>
      <c r="R7" s="3020"/>
      <c r="S7" s="3021"/>
      <c r="T7" s="1575"/>
    </row>
    <row r="8" spans="1:20" ht="27.75" customHeight="1">
      <c r="A8" s="3009"/>
      <c r="B8" s="3011"/>
      <c r="C8" s="3304"/>
      <c r="D8" s="3305"/>
      <c r="E8" s="3305"/>
      <c r="F8" s="3305"/>
      <c r="G8" s="3305"/>
      <c r="H8" s="3305"/>
      <c r="I8" s="3305"/>
      <c r="J8" s="3305"/>
      <c r="K8" s="3305"/>
      <c r="L8" s="3305"/>
      <c r="M8" s="3305"/>
      <c r="N8" s="3305"/>
      <c r="O8" s="3305"/>
      <c r="P8" s="3306"/>
      <c r="Q8" s="2837" t="s">
        <v>1782</v>
      </c>
      <c r="R8" s="3051"/>
      <c r="S8" s="4187"/>
      <c r="T8" s="1261"/>
    </row>
    <row r="9" spans="1:20" ht="27.75" customHeight="1">
      <c r="A9" s="2871" t="s">
        <v>62</v>
      </c>
      <c r="B9" s="2872"/>
      <c r="C9" s="3022" t="s">
        <v>1688</v>
      </c>
      <c r="D9" s="3023"/>
      <c r="E9" s="3023"/>
      <c r="F9" s="3023"/>
      <c r="G9" s="3023"/>
      <c r="H9" s="3023"/>
      <c r="I9" s="3023"/>
      <c r="J9" s="3023"/>
      <c r="K9" s="3023"/>
      <c r="L9" s="3023"/>
      <c r="M9" s="3023"/>
      <c r="N9" s="3023"/>
      <c r="O9" s="3023"/>
      <c r="P9" s="3024"/>
      <c r="Q9" s="4259" t="s">
        <v>1140</v>
      </c>
      <c r="R9" s="2897"/>
      <c r="S9" s="3629"/>
    </row>
    <row r="10" spans="1:20" ht="26.25" customHeight="1">
      <c r="A10" s="2993"/>
      <c r="B10" s="2994"/>
      <c r="C10" s="3630" t="s">
        <v>1692</v>
      </c>
      <c r="D10" s="3110"/>
      <c r="E10" s="3110"/>
      <c r="F10" s="3110"/>
      <c r="G10" s="3110"/>
      <c r="H10" s="3110"/>
      <c r="I10" s="3110"/>
      <c r="J10" s="3110"/>
      <c r="K10" s="3110"/>
      <c r="L10" s="3110"/>
      <c r="M10" s="3110"/>
      <c r="N10" s="3110"/>
      <c r="O10" s="3110"/>
      <c r="P10" s="3133"/>
      <c r="Q10" s="73" t="s">
        <v>613</v>
      </c>
      <c r="R10" s="208"/>
      <c r="S10" s="75"/>
    </row>
    <row r="11" spans="1:20" ht="24.75" thickBot="1">
      <c r="A11" s="2993"/>
      <c r="B11" s="3299"/>
      <c r="C11" s="3631"/>
      <c r="D11" s="3632"/>
      <c r="E11" s="3632"/>
      <c r="F11" s="3632"/>
      <c r="G11" s="3632"/>
      <c r="H11" s="3632"/>
      <c r="I11" s="3632"/>
      <c r="J11" s="3632"/>
      <c r="K11" s="3632"/>
      <c r="L11" s="3632"/>
      <c r="M11" s="3632"/>
      <c r="N11" s="3632"/>
      <c r="O11" s="3632"/>
      <c r="P11" s="3633"/>
      <c r="Q11" s="2954" t="s">
        <v>1459</v>
      </c>
      <c r="R11" s="2955"/>
      <c r="S11" s="2956"/>
    </row>
    <row r="12" spans="1:20" ht="24.75" thickBot="1">
      <c r="A12" s="2903" t="s">
        <v>499</v>
      </c>
      <c r="B12" s="2904"/>
      <c r="C12" s="2904"/>
      <c r="D12" s="1531" t="s">
        <v>585</v>
      </c>
      <c r="E12" s="2910" t="s">
        <v>582</v>
      </c>
      <c r="F12" s="2910"/>
      <c r="G12" s="2910"/>
      <c r="H12" s="2910"/>
      <c r="I12" s="2910"/>
      <c r="J12" s="2910"/>
      <c r="K12" s="2910"/>
      <c r="L12" s="2910"/>
      <c r="M12" s="2910"/>
      <c r="N12" s="2910"/>
      <c r="O12" s="2910"/>
      <c r="P12" s="2924"/>
      <c r="Q12" s="3307" t="s">
        <v>525</v>
      </c>
      <c r="R12" s="3308"/>
      <c r="S12" s="1535" t="s">
        <v>502</v>
      </c>
    </row>
    <row r="13" spans="1:20" ht="24">
      <c r="A13" s="3009"/>
      <c r="B13" s="3010"/>
      <c r="C13" s="3010"/>
      <c r="D13" s="165" t="s">
        <v>486</v>
      </c>
      <c r="E13" s="212" t="s">
        <v>10</v>
      </c>
      <c r="F13" s="213" t="s">
        <v>11</v>
      </c>
      <c r="G13" s="209" t="s">
        <v>0</v>
      </c>
      <c r="H13" s="210" t="s">
        <v>1</v>
      </c>
      <c r="I13" s="211" t="s">
        <v>2</v>
      </c>
      <c r="J13" s="212" t="s">
        <v>3</v>
      </c>
      <c r="K13" s="212" t="s">
        <v>4</v>
      </c>
      <c r="L13" s="212" t="s">
        <v>5</v>
      </c>
      <c r="M13" s="212" t="s">
        <v>6</v>
      </c>
      <c r="N13" s="212" t="s">
        <v>7</v>
      </c>
      <c r="O13" s="212" t="s">
        <v>8</v>
      </c>
      <c r="P13" s="211" t="s">
        <v>9</v>
      </c>
      <c r="Q13" s="4255" t="s">
        <v>1460</v>
      </c>
      <c r="R13" s="4256"/>
      <c r="S13" s="4238" t="s">
        <v>1690</v>
      </c>
    </row>
    <row r="14" spans="1:20" ht="24">
      <c r="A14" s="3634" t="s">
        <v>1951</v>
      </c>
      <c r="B14" s="3635"/>
      <c r="C14" s="3636"/>
      <c r="D14" s="198">
        <v>5</v>
      </c>
      <c r="E14" s="288">
        <v>2.5</v>
      </c>
      <c r="F14" s="288">
        <v>2.5</v>
      </c>
      <c r="G14" s="248"/>
      <c r="H14" s="654"/>
      <c r="I14" s="248"/>
      <c r="J14" s="478"/>
      <c r="K14" s="115"/>
      <c r="L14" s="115"/>
      <c r="M14" s="115"/>
      <c r="N14" s="115"/>
      <c r="O14" s="115"/>
      <c r="P14" s="2210"/>
      <c r="Q14" s="4257"/>
      <c r="R14" s="4258"/>
      <c r="S14" s="4239"/>
    </row>
    <row r="15" spans="1:20" ht="24">
      <c r="A15" s="4243" t="s">
        <v>1952</v>
      </c>
      <c r="B15" s="4244"/>
      <c r="C15" s="4245"/>
      <c r="D15" s="274">
        <v>10</v>
      </c>
      <c r="E15" s="288">
        <v>10</v>
      </c>
      <c r="F15" s="288">
        <v>10</v>
      </c>
      <c r="G15" s="248"/>
      <c r="H15" s="654"/>
      <c r="I15" s="248"/>
      <c r="J15" s="654"/>
      <c r="K15" s="248"/>
      <c r="L15" s="248"/>
      <c r="M15" s="248"/>
      <c r="N15" s="248"/>
      <c r="O15" s="248"/>
      <c r="P15" s="249"/>
      <c r="Q15" s="4246" t="s">
        <v>1695</v>
      </c>
      <c r="R15" s="4247"/>
      <c r="S15" s="4240" t="s">
        <v>503</v>
      </c>
    </row>
    <row r="16" spans="1:20" ht="24" customHeight="1">
      <c r="A16" s="4252" t="s">
        <v>1953</v>
      </c>
      <c r="B16" s="4253"/>
      <c r="C16" s="4254"/>
      <c r="D16" s="274">
        <v>10</v>
      </c>
      <c r="E16" s="288">
        <v>10</v>
      </c>
      <c r="F16" s="288">
        <v>10</v>
      </c>
      <c r="G16" s="579"/>
      <c r="H16" s="248"/>
      <c r="I16" s="248"/>
      <c r="J16" s="654"/>
      <c r="K16" s="248"/>
      <c r="L16" s="248"/>
      <c r="M16" s="248"/>
      <c r="N16" s="248"/>
      <c r="O16" s="248"/>
      <c r="P16" s="249"/>
      <c r="Q16" s="4248" t="s">
        <v>1696</v>
      </c>
      <c r="R16" s="4249"/>
      <c r="S16" s="4241"/>
    </row>
    <row r="17" spans="1:20" ht="24.75" thickBot="1">
      <c r="A17" s="2172" t="s">
        <v>1954</v>
      </c>
      <c r="B17" s="2147"/>
      <c r="C17" s="2148"/>
      <c r="D17" s="274">
        <v>5</v>
      </c>
      <c r="E17" s="255"/>
      <c r="F17" s="289">
        <v>5</v>
      </c>
      <c r="G17" s="256"/>
      <c r="H17" s="248"/>
      <c r="I17" s="248"/>
      <c r="J17" s="248"/>
      <c r="K17" s="248"/>
      <c r="L17" s="248"/>
      <c r="M17" s="248"/>
      <c r="N17" s="248"/>
      <c r="O17" s="248"/>
      <c r="P17" s="249"/>
      <c r="Q17" s="4250" t="s">
        <v>1697</v>
      </c>
      <c r="R17" s="4251"/>
      <c r="S17" s="4242"/>
    </row>
    <row r="18" spans="1:20" ht="23.25" customHeight="1" thickBot="1">
      <c r="A18" s="2155" t="s">
        <v>1689</v>
      </c>
      <c r="B18" s="2147"/>
      <c r="C18" s="2148"/>
      <c r="D18" s="274">
        <v>30</v>
      </c>
      <c r="E18" s="255"/>
      <c r="F18" s="149"/>
      <c r="G18" s="290">
        <v>3</v>
      </c>
      <c r="H18" s="288">
        <v>3</v>
      </c>
      <c r="I18" s="288">
        <v>3</v>
      </c>
      <c r="J18" s="288">
        <v>3</v>
      </c>
      <c r="K18" s="288">
        <v>3</v>
      </c>
      <c r="L18" s="288">
        <v>3</v>
      </c>
      <c r="M18" s="288">
        <v>3</v>
      </c>
      <c r="N18" s="288">
        <v>3</v>
      </c>
      <c r="O18" s="288">
        <v>3</v>
      </c>
      <c r="P18" s="1292">
        <v>3</v>
      </c>
      <c r="Q18" s="324" t="s">
        <v>510</v>
      </c>
      <c r="R18" s="325"/>
      <c r="S18" s="517"/>
    </row>
    <row r="19" spans="1:20" ht="24.75" customHeight="1" thickBot="1">
      <c r="A19" s="2170" t="s">
        <v>1955</v>
      </c>
      <c r="B19" s="2161"/>
      <c r="C19" s="1968"/>
      <c r="D19" s="199">
        <v>20</v>
      </c>
      <c r="E19" s="289">
        <v>1.7</v>
      </c>
      <c r="F19" s="290">
        <v>1.7</v>
      </c>
      <c r="G19" s="288">
        <v>1.7</v>
      </c>
      <c r="H19" s="289">
        <v>1.7</v>
      </c>
      <c r="I19" s="290">
        <v>1.7</v>
      </c>
      <c r="J19" s="288">
        <v>1.7</v>
      </c>
      <c r="K19" s="289">
        <v>1.7</v>
      </c>
      <c r="L19" s="290">
        <v>1.7</v>
      </c>
      <c r="M19" s="288">
        <v>1.7</v>
      </c>
      <c r="N19" s="289">
        <v>1.7</v>
      </c>
      <c r="O19" s="290">
        <v>1.7</v>
      </c>
      <c r="P19" s="288">
        <v>1.7</v>
      </c>
      <c r="Q19" s="121" t="s">
        <v>26</v>
      </c>
      <c r="R19" s="208"/>
      <c r="S19" s="188"/>
    </row>
    <row r="20" spans="1:20" ht="26.25" customHeight="1" thickBot="1">
      <c r="A20" s="2171" t="s">
        <v>1956</v>
      </c>
      <c r="B20" s="2172"/>
      <c r="C20" s="2151"/>
      <c r="D20" s="763">
        <v>10</v>
      </c>
      <c r="E20" s="2211"/>
      <c r="F20" s="2211"/>
      <c r="G20" s="2211"/>
      <c r="H20" s="2211"/>
      <c r="I20" s="2211"/>
      <c r="J20" s="2211"/>
      <c r="K20" s="2211"/>
      <c r="L20" s="2211"/>
      <c r="M20" s="2211"/>
      <c r="N20" s="1614">
        <v>5</v>
      </c>
      <c r="O20" s="1614">
        <v>5</v>
      </c>
      <c r="P20" s="2211"/>
      <c r="Q20" s="324" t="s">
        <v>511</v>
      </c>
      <c r="R20" s="325"/>
      <c r="S20" s="517"/>
      <c r="T20" s="1261"/>
    </row>
    <row r="21" spans="1:20" ht="24.75" thickBot="1">
      <c r="A21" s="2155" t="s">
        <v>1691</v>
      </c>
      <c r="B21" s="2147"/>
      <c r="C21" s="2148"/>
      <c r="D21" s="763">
        <v>10</v>
      </c>
      <c r="E21" s="2211"/>
      <c r="F21" s="2211"/>
      <c r="G21" s="2211"/>
      <c r="H21" s="2211"/>
      <c r="I21" s="2211"/>
      <c r="J21" s="2211"/>
      <c r="K21" s="2211"/>
      <c r="L21" s="2211"/>
      <c r="M21" s="2211"/>
      <c r="N21" s="2211"/>
      <c r="O21" s="2211"/>
      <c r="P21" s="1614">
        <v>10</v>
      </c>
      <c r="Q21" s="15" t="s">
        <v>1461</v>
      </c>
      <c r="R21" s="208"/>
      <c r="S21" s="188"/>
    </row>
    <row r="22" spans="1:20" ht="24.75" thickBot="1">
      <c r="A22" s="4235"/>
      <c r="B22" s="4236"/>
      <c r="C22" s="4237"/>
      <c r="D22" s="2096"/>
      <c r="E22" s="2212"/>
      <c r="F22" s="2212"/>
      <c r="G22" s="2212"/>
      <c r="H22" s="2212"/>
      <c r="I22" s="2212"/>
      <c r="J22" s="2212"/>
      <c r="K22" s="2212"/>
      <c r="L22" s="2212"/>
      <c r="M22" s="2212"/>
      <c r="N22" s="2212"/>
      <c r="O22" s="2212"/>
      <c r="P22" s="2212"/>
      <c r="Q22" s="3294" t="s">
        <v>504</v>
      </c>
      <c r="R22" s="3294"/>
      <c r="S22" s="3295"/>
    </row>
    <row r="23" spans="1:20" ht="24">
      <c r="A23" s="4235"/>
      <c r="B23" s="4236"/>
      <c r="C23" s="4237"/>
      <c r="D23" s="2096"/>
      <c r="E23" s="2096"/>
      <c r="F23" s="2096"/>
      <c r="G23" s="2096"/>
      <c r="H23" s="2096"/>
      <c r="I23" s="2096"/>
      <c r="J23" s="2096"/>
      <c r="K23" s="2096"/>
      <c r="L23" s="2096"/>
      <c r="M23" s="2096"/>
      <c r="N23" s="2096"/>
      <c r="O23" s="2096"/>
      <c r="P23" s="2096"/>
      <c r="Q23" s="4209" t="s">
        <v>12</v>
      </c>
      <c r="R23" s="2916"/>
      <c r="S23" s="213" t="s">
        <v>13</v>
      </c>
    </row>
    <row r="24" spans="1:20" ht="24">
      <c r="A24" s="1524"/>
      <c r="B24" s="1525"/>
      <c r="C24" s="1526"/>
      <c r="D24" s="200"/>
      <c r="E24" s="77"/>
      <c r="F24" s="226"/>
      <c r="G24" s="77"/>
      <c r="H24" s="231"/>
      <c r="I24" s="77"/>
      <c r="J24" s="231"/>
      <c r="K24" s="568"/>
      <c r="L24" s="505"/>
      <c r="M24" s="505"/>
      <c r="N24" s="505"/>
      <c r="O24" s="505"/>
      <c r="P24" s="230"/>
      <c r="Q24" s="1530"/>
      <c r="R24" s="1527"/>
      <c r="S24" s="86"/>
    </row>
    <row r="25" spans="1:20" ht="24.75" thickBot="1">
      <c r="A25" s="1524"/>
      <c r="B25" s="1525"/>
      <c r="C25" s="1526"/>
      <c r="D25" s="200"/>
      <c r="E25" s="77"/>
      <c r="F25" s="226"/>
      <c r="G25" s="77"/>
      <c r="H25" s="231"/>
      <c r="I25" s="77"/>
      <c r="J25" s="231"/>
      <c r="K25" s="568"/>
      <c r="L25" s="505"/>
      <c r="M25" s="505"/>
      <c r="N25" s="505"/>
      <c r="O25" s="505"/>
      <c r="P25" s="230"/>
      <c r="Q25" s="1528" t="s">
        <v>14</v>
      </c>
      <c r="R25" s="1529"/>
      <c r="S25" s="842"/>
    </row>
    <row r="26" spans="1:20" ht="24.75" thickBot="1">
      <c r="A26" s="3155" t="s">
        <v>61</v>
      </c>
      <c r="B26" s="3156"/>
      <c r="C26" s="3157"/>
      <c r="D26" s="112">
        <f>SUM(D14:D25)</f>
        <v>100</v>
      </c>
      <c r="E26" s="664"/>
      <c r="F26" s="665"/>
      <c r="G26" s="664"/>
      <c r="H26" s="665"/>
      <c r="I26" s="664"/>
      <c r="J26" s="665"/>
      <c r="K26" s="666"/>
      <c r="L26" s="666"/>
      <c r="M26" s="666"/>
      <c r="N26" s="666"/>
      <c r="O26" s="666"/>
      <c r="P26" s="726"/>
      <c r="Q26" s="1521" t="s">
        <v>563</v>
      </c>
      <c r="R26" s="1522"/>
      <c r="S26" s="1523"/>
    </row>
    <row r="27" spans="1:20" ht="24">
      <c r="A27" s="2885" t="s">
        <v>484</v>
      </c>
      <c r="B27" s="2886"/>
      <c r="C27" s="2887"/>
      <c r="D27" s="172" t="s">
        <v>68</v>
      </c>
      <c r="E27" s="97">
        <f t="shared" ref="E27:P27" si="0">SUM(E14:E25)</f>
        <v>24.2</v>
      </c>
      <c r="F27" s="97">
        <f t="shared" si="0"/>
        <v>29.2</v>
      </c>
      <c r="G27" s="97">
        <f t="shared" si="0"/>
        <v>4.7</v>
      </c>
      <c r="H27" s="97">
        <f t="shared" si="0"/>
        <v>4.7</v>
      </c>
      <c r="I27" s="97">
        <f t="shared" si="0"/>
        <v>4.7</v>
      </c>
      <c r="J27" s="97">
        <f t="shared" si="0"/>
        <v>4.7</v>
      </c>
      <c r="K27" s="97">
        <f t="shared" si="0"/>
        <v>4.7</v>
      </c>
      <c r="L27" s="97">
        <f t="shared" si="0"/>
        <v>4.7</v>
      </c>
      <c r="M27" s="97">
        <v>10</v>
      </c>
      <c r="N27" s="97">
        <f t="shared" si="0"/>
        <v>9.6999999999999993</v>
      </c>
      <c r="O27" s="97">
        <f t="shared" si="0"/>
        <v>9.6999999999999993</v>
      </c>
      <c r="P27" s="97">
        <f t="shared" si="0"/>
        <v>14.7</v>
      </c>
      <c r="Q27" s="1518" t="s">
        <v>1693</v>
      </c>
      <c r="R27" s="1519"/>
      <c r="S27" s="1520"/>
    </row>
    <row r="28" spans="1:20" ht="24">
      <c r="A28" s="2888"/>
      <c r="B28" s="2889"/>
      <c r="C28" s="2890"/>
      <c r="D28" s="175" t="s">
        <v>69</v>
      </c>
      <c r="E28" s="99">
        <f>E27</f>
        <v>24.2</v>
      </c>
      <c r="F28" s="97">
        <f>SUM(E27:F27)</f>
        <v>53.4</v>
      </c>
      <c r="G28" s="97">
        <f>SUM(E27:G27)</f>
        <v>58.1</v>
      </c>
      <c r="H28" s="97">
        <f>SUM(E27:H27)</f>
        <v>62.800000000000004</v>
      </c>
      <c r="I28" s="97">
        <f>SUM(E27:I27)</f>
        <v>67.5</v>
      </c>
      <c r="J28" s="97">
        <f>SUM(E27:J27)</f>
        <v>72.2</v>
      </c>
      <c r="K28" s="97">
        <f>SUM(E27:K27)</f>
        <v>76.900000000000006</v>
      </c>
      <c r="L28" s="97">
        <f>SUM(E27:L27)</f>
        <v>81.600000000000009</v>
      </c>
      <c r="M28" s="97">
        <f>SUM(E27:M27)</f>
        <v>91.600000000000009</v>
      </c>
      <c r="N28" s="97">
        <f>SUM(E27:N27)</f>
        <v>101.30000000000001</v>
      </c>
      <c r="O28" s="97">
        <f>SUM(E27:O27)</f>
        <v>111.00000000000001</v>
      </c>
      <c r="P28" s="98">
        <f>SUM(E27:P27)</f>
        <v>125.70000000000002</v>
      </c>
      <c r="Q28" s="4232" t="s">
        <v>1694</v>
      </c>
      <c r="R28" s="4233"/>
      <c r="S28" s="4234"/>
    </row>
    <row r="29" spans="1:20" ht="24">
      <c r="A29" s="2831" t="s">
        <v>487</v>
      </c>
      <c r="B29" s="2832"/>
      <c r="C29" s="2833"/>
      <c r="D29" s="177" t="s">
        <v>68</v>
      </c>
      <c r="E29" s="100"/>
      <c r="F29" s="101"/>
      <c r="G29" s="100"/>
      <c r="H29" s="101"/>
      <c r="I29" s="100"/>
      <c r="J29" s="101"/>
      <c r="K29" s="102"/>
      <c r="L29" s="102"/>
      <c r="M29" s="102"/>
      <c r="N29" s="102"/>
      <c r="O29" s="102"/>
      <c r="P29" s="103"/>
      <c r="Q29" s="2837" t="s">
        <v>617</v>
      </c>
      <c r="R29" s="2838"/>
      <c r="S29" s="2839">
        <v>0</v>
      </c>
    </row>
    <row r="30" spans="1:20" ht="24.75" thickBot="1">
      <c r="A30" s="2834"/>
      <c r="B30" s="2835"/>
      <c r="C30" s="2836"/>
      <c r="D30" s="1193" t="s">
        <v>928</v>
      </c>
      <c r="E30" s="104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6"/>
      <c r="Q30" s="197" t="s">
        <v>470</v>
      </c>
      <c r="R30" s="201"/>
      <c r="S30" s="2840"/>
    </row>
  </sheetData>
  <mergeCells count="39">
    <mergeCell ref="A1:S1"/>
    <mergeCell ref="A3:S3"/>
    <mergeCell ref="A4:B6"/>
    <mergeCell ref="C4:S4"/>
    <mergeCell ref="C5:S5"/>
    <mergeCell ref="C6:S6"/>
    <mergeCell ref="A2:S2"/>
    <mergeCell ref="Q7:S7"/>
    <mergeCell ref="A9:B11"/>
    <mergeCell ref="C9:P9"/>
    <mergeCell ref="Q9:S9"/>
    <mergeCell ref="C10:P10"/>
    <mergeCell ref="C11:P11"/>
    <mergeCell ref="Q11:S11"/>
    <mergeCell ref="C7:P8"/>
    <mergeCell ref="A7:B8"/>
    <mergeCell ref="Q8:S8"/>
    <mergeCell ref="S13:S14"/>
    <mergeCell ref="S15:S17"/>
    <mergeCell ref="A12:C13"/>
    <mergeCell ref="E12:P12"/>
    <mergeCell ref="Q12:R12"/>
    <mergeCell ref="A14:C14"/>
    <mergeCell ref="A15:C15"/>
    <mergeCell ref="Q15:R15"/>
    <mergeCell ref="Q16:R16"/>
    <mergeCell ref="Q17:R17"/>
    <mergeCell ref="A16:C16"/>
    <mergeCell ref="Q13:R14"/>
    <mergeCell ref="A29:C30"/>
    <mergeCell ref="Q29:R29"/>
    <mergeCell ref="S29:S30"/>
    <mergeCell ref="Q22:S22"/>
    <mergeCell ref="Q23:R23"/>
    <mergeCell ref="A26:C26"/>
    <mergeCell ref="Q28:S28"/>
    <mergeCell ref="A22:C22"/>
    <mergeCell ref="A23:C23"/>
    <mergeCell ref="A27:C28"/>
  </mergeCells>
  <phoneticPr fontId="57" type="noConversion"/>
  <pageMargins left="0.7" right="0.7" top="0.75" bottom="0.75" header="0.3" footer="0.3"/>
  <pageSetup paperSize="9" scale="65" orientation="landscape" r:id="rId1"/>
  <headerFooter>
    <oddHeader>&amp;R44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2" tint="-0.499984740745262"/>
  </sheetPr>
  <dimension ref="A1:T36"/>
  <sheetViews>
    <sheetView view="pageBreakPreview" topLeftCell="A7" zoomScale="80" zoomScaleNormal="80" zoomScaleSheetLayoutView="80" zoomScalePageLayoutView="80" workbookViewId="0">
      <selection activeCell="N16" sqref="N16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38.42578125" style="15" customWidth="1"/>
    <col min="4" max="4" width="15.85546875" style="15" customWidth="1"/>
    <col min="5" max="5" width="4.85546875" style="15" bestFit="1" customWidth="1"/>
    <col min="6" max="6" width="4.5703125" style="15" bestFit="1" customWidth="1"/>
    <col min="7" max="7" width="4.42578125" style="15" bestFit="1" customWidth="1"/>
    <col min="8" max="8" width="5" style="15" bestFit="1" customWidth="1"/>
    <col min="9" max="10" width="4.85546875" style="15" bestFit="1" customWidth="1"/>
    <col min="11" max="11" width="5.140625" style="15" bestFit="1" customWidth="1"/>
    <col min="12" max="13" width="4.85546875" style="15" bestFit="1" customWidth="1"/>
    <col min="14" max="14" width="5" style="15" bestFit="1" customWidth="1"/>
    <col min="15" max="15" width="4.85546875" style="15" bestFit="1" customWidth="1"/>
    <col min="16" max="16" width="5.14062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1462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1475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77.25" customHeight="1" thickBot="1">
      <c r="A4" s="2855" t="s">
        <v>786</v>
      </c>
      <c r="B4" s="2856"/>
      <c r="C4" s="2857" t="s">
        <v>1743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>
      <c r="A5" s="1592" t="s">
        <v>63</v>
      </c>
      <c r="B5" s="1591"/>
      <c r="C5" s="3017" t="s">
        <v>1820</v>
      </c>
      <c r="D5" s="3017"/>
      <c r="E5" s="3017"/>
      <c r="F5" s="3017"/>
      <c r="G5" s="3017"/>
      <c r="H5" s="3017"/>
      <c r="I5" s="3017"/>
      <c r="J5" s="3017"/>
      <c r="K5" s="3017"/>
      <c r="L5" s="3017"/>
      <c r="M5" s="3017"/>
      <c r="N5" s="3017"/>
      <c r="O5" s="3017"/>
      <c r="P5" s="3017"/>
      <c r="Q5" s="2868" t="s">
        <v>564</v>
      </c>
      <c r="R5" s="2869"/>
      <c r="S5" s="2870"/>
    </row>
    <row r="6" spans="1:19" ht="71.25" customHeight="1" thickBot="1">
      <c r="A6" s="2871" t="s">
        <v>62</v>
      </c>
      <c r="B6" s="2872"/>
      <c r="C6" s="4208" t="s">
        <v>1739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876"/>
      <c r="Q6" s="4261" t="s">
        <v>1833</v>
      </c>
      <c r="R6" s="4262"/>
      <c r="S6" s="4263"/>
    </row>
    <row r="7" spans="1:19" ht="24.75" thickBot="1">
      <c r="A7" s="3006" t="s">
        <v>499</v>
      </c>
      <c r="B7" s="3007"/>
      <c r="C7" s="3008"/>
      <c r="D7" s="2427" t="s">
        <v>585</v>
      </c>
      <c r="E7" s="2909" t="s">
        <v>582</v>
      </c>
      <c r="F7" s="2910"/>
      <c r="G7" s="2910"/>
      <c r="H7" s="2910"/>
      <c r="I7" s="2910"/>
      <c r="J7" s="2910"/>
      <c r="K7" s="2910"/>
      <c r="L7" s="2910"/>
      <c r="M7" s="2910"/>
      <c r="N7" s="2910"/>
      <c r="O7" s="2910"/>
      <c r="P7" s="2910"/>
      <c r="Q7" s="2342" t="s">
        <v>613</v>
      </c>
      <c r="R7" s="1115"/>
      <c r="S7" s="1116"/>
    </row>
    <row r="8" spans="1:19" ht="24.75" thickBot="1">
      <c r="A8" s="3009"/>
      <c r="B8" s="3010"/>
      <c r="C8" s="3011"/>
      <c r="D8" s="2507" t="s">
        <v>486</v>
      </c>
      <c r="E8" s="209" t="s">
        <v>0</v>
      </c>
      <c r="F8" s="210" t="s">
        <v>1</v>
      </c>
      <c r="G8" s="2414" t="s">
        <v>2</v>
      </c>
      <c r="H8" s="212" t="s">
        <v>3</v>
      </c>
      <c r="I8" s="212" t="s">
        <v>4</v>
      </c>
      <c r="J8" s="212" t="s">
        <v>5</v>
      </c>
      <c r="K8" s="212" t="s">
        <v>6</v>
      </c>
      <c r="L8" s="212" t="s">
        <v>7</v>
      </c>
      <c r="M8" s="212" t="s">
        <v>8</v>
      </c>
      <c r="N8" s="212" t="s">
        <v>9</v>
      </c>
      <c r="O8" s="212" t="s">
        <v>10</v>
      </c>
      <c r="P8" s="2414" t="s">
        <v>11</v>
      </c>
      <c r="Q8" s="1007" t="s">
        <v>1014</v>
      </c>
      <c r="R8" s="278"/>
      <c r="S8" s="279"/>
    </row>
    <row r="9" spans="1:19" ht="24.75" thickBot="1">
      <c r="A9" s="653">
        <v>1</v>
      </c>
      <c r="B9" s="4264" t="s">
        <v>1740</v>
      </c>
      <c r="C9" s="4265"/>
      <c r="D9" s="478">
        <v>20</v>
      </c>
      <c r="E9" s="2409">
        <v>5</v>
      </c>
      <c r="F9" s="1120"/>
      <c r="G9" s="1120"/>
      <c r="H9" s="2409">
        <v>5</v>
      </c>
      <c r="I9" s="1120"/>
      <c r="J9" s="1122"/>
      <c r="K9" s="2409">
        <v>5</v>
      </c>
      <c r="L9" s="1120"/>
      <c r="M9" s="1120"/>
      <c r="N9" s="2409">
        <v>5</v>
      </c>
      <c r="O9" s="679"/>
      <c r="P9" s="2677"/>
      <c r="Q9" s="324" t="s">
        <v>525</v>
      </c>
      <c r="R9" s="598"/>
      <c r="S9" s="326" t="s">
        <v>502</v>
      </c>
    </row>
    <row r="10" spans="1:19" ht="20.25" customHeight="1">
      <c r="A10" s="496"/>
      <c r="B10" s="3676" t="s">
        <v>1754</v>
      </c>
      <c r="C10" s="3676"/>
      <c r="D10" s="200"/>
      <c r="E10" s="2512"/>
      <c r="F10" s="2187"/>
      <c r="G10" s="305"/>
      <c r="H10" s="305"/>
      <c r="I10" s="305"/>
      <c r="J10" s="305"/>
      <c r="K10" s="305"/>
      <c r="L10" s="305"/>
      <c r="M10" s="305"/>
      <c r="N10" s="305"/>
      <c r="O10" s="305"/>
      <c r="P10" s="491"/>
      <c r="Q10" s="3277" t="s">
        <v>1829</v>
      </c>
      <c r="R10" s="3596"/>
      <c r="S10" s="673" t="s">
        <v>1249</v>
      </c>
    </row>
    <row r="11" spans="1:19" ht="24.75" thickBot="1">
      <c r="A11" s="633">
        <v>2</v>
      </c>
      <c r="B11" s="2229" t="s">
        <v>1756</v>
      </c>
      <c r="C11" s="2225"/>
      <c r="D11" s="2503">
        <v>20</v>
      </c>
      <c r="E11" s="657"/>
      <c r="F11" s="684"/>
      <c r="G11" s="657"/>
      <c r="H11" s="2136">
        <f>20/3</f>
        <v>6.666666666666667</v>
      </c>
      <c r="I11" s="657"/>
      <c r="J11" s="685"/>
      <c r="K11" s="123"/>
      <c r="L11" s="2136">
        <f>20/3</f>
        <v>6.666666666666667</v>
      </c>
      <c r="M11" s="657"/>
      <c r="N11" s="148"/>
      <c r="O11" s="657"/>
      <c r="P11" s="2678">
        <v>6.666666666666667</v>
      </c>
      <c r="Q11" s="3599"/>
      <c r="R11" s="3600"/>
      <c r="S11" s="674"/>
    </row>
    <row r="12" spans="1:19" ht="24.75" customHeight="1" thickBot="1">
      <c r="A12" s="633">
        <v>3</v>
      </c>
      <c r="B12" s="2973" t="s">
        <v>1755</v>
      </c>
      <c r="C12" s="2974"/>
      <c r="D12" s="2503">
        <v>20</v>
      </c>
      <c r="E12" s="2134">
        <v>1.7</v>
      </c>
      <c r="F12" s="2134">
        <v>1.7</v>
      </c>
      <c r="G12" s="2134">
        <v>1.7</v>
      </c>
      <c r="H12" s="2134">
        <v>1.7</v>
      </c>
      <c r="I12" s="2134">
        <v>1.7</v>
      </c>
      <c r="J12" s="2134">
        <v>1.7</v>
      </c>
      <c r="K12" s="2134">
        <v>1.7</v>
      </c>
      <c r="L12" s="2134">
        <v>1.7</v>
      </c>
      <c r="M12" s="2134">
        <v>1.7</v>
      </c>
      <c r="N12" s="2134">
        <v>1.7</v>
      </c>
      <c r="O12" s="2134">
        <v>1.7</v>
      </c>
      <c r="P12" s="2134">
        <v>1.7</v>
      </c>
      <c r="Q12" s="324" t="s">
        <v>510</v>
      </c>
      <c r="R12" s="325"/>
      <c r="S12" s="517"/>
    </row>
    <row r="13" spans="1:19">
      <c r="A13" s="633">
        <v>4</v>
      </c>
      <c r="B13" s="2229" t="s">
        <v>1741</v>
      </c>
      <c r="C13" s="2225"/>
      <c r="D13" s="2503">
        <v>20</v>
      </c>
      <c r="E13" s="657"/>
      <c r="F13" s="684"/>
      <c r="G13" s="657"/>
      <c r="H13" s="2299">
        <v>6.67</v>
      </c>
      <c r="I13" s="657"/>
      <c r="J13" s="657"/>
      <c r="K13" s="657"/>
      <c r="L13" s="2299">
        <v>6.67</v>
      </c>
      <c r="M13" s="657"/>
      <c r="N13" s="657"/>
      <c r="O13" s="657"/>
      <c r="P13" s="2299">
        <v>6.67</v>
      </c>
      <c r="Q13" s="4188" t="s">
        <v>417</v>
      </c>
      <c r="R13" s="4001"/>
      <c r="S13" s="4002"/>
    </row>
    <row r="14" spans="1:19" ht="24.75" customHeight="1" thickBot="1">
      <c r="A14" s="633">
        <v>5</v>
      </c>
      <c r="B14" s="2229" t="s">
        <v>1742</v>
      </c>
      <c r="C14" s="2225"/>
      <c r="D14" s="2503">
        <v>20</v>
      </c>
      <c r="E14" s="657"/>
      <c r="F14" s="684"/>
      <c r="G14" s="657"/>
      <c r="H14" s="684"/>
      <c r="I14" s="657"/>
      <c r="J14" s="657"/>
      <c r="K14" s="657"/>
      <c r="L14" s="657"/>
      <c r="M14" s="657"/>
      <c r="N14" s="657"/>
      <c r="O14" s="657"/>
      <c r="P14" s="2679">
        <v>20</v>
      </c>
      <c r="Q14" s="990"/>
      <c r="R14" s="468"/>
      <c r="S14" s="342"/>
    </row>
    <row r="15" spans="1:19" ht="24.75" customHeight="1" thickBot="1">
      <c r="A15" s="633"/>
      <c r="B15" s="456"/>
      <c r="C15" s="2225"/>
      <c r="D15" s="2503"/>
      <c r="E15" s="657"/>
      <c r="F15" s="684"/>
      <c r="G15" s="657"/>
      <c r="H15" s="684"/>
      <c r="I15" s="657"/>
      <c r="J15" s="657"/>
      <c r="K15" s="657"/>
      <c r="L15" s="657"/>
      <c r="M15" s="657"/>
      <c r="N15" s="657"/>
      <c r="O15" s="657"/>
      <c r="P15" s="2099"/>
      <c r="Q15" s="324" t="s">
        <v>511</v>
      </c>
      <c r="R15" s="325"/>
      <c r="S15" s="517"/>
    </row>
    <row r="16" spans="1:19" ht="24.75" customHeight="1">
      <c r="A16" s="633"/>
      <c r="B16" s="456"/>
      <c r="C16" s="2225"/>
      <c r="D16" s="456"/>
      <c r="E16" s="657"/>
      <c r="F16" s="684"/>
      <c r="G16" s="657"/>
      <c r="H16" s="684"/>
      <c r="I16" s="657"/>
      <c r="J16" s="685"/>
      <c r="K16" s="657"/>
      <c r="L16" s="657"/>
      <c r="M16" s="2298"/>
      <c r="N16" s="657"/>
      <c r="O16" s="657"/>
      <c r="P16" s="2099"/>
      <c r="Q16" s="4266" t="s">
        <v>570</v>
      </c>
      <c r="R16" s="3281"/>
      <c r="S16" s="3282"/>
    </row>
    <row r="17" spans="1:20" ht="24.75" thickBot="1">
      <c r="A17" s="2447"/>
      <c r="B17" s="3759"/>
      <c r="C17" s="3759"/>
      <c r="D17" s="200"/>
      <c r="E17" s="2512"/>
      <c r="F17" s="2187"/>
      <c r="G17" s="305"/>
      <c r="H17" s="305"/>
      <c r="I17" s="305"/>
      <c r="J17" s="305"/>
      <c r="K17" s="305"/>
      <c r="L17" s="305"/>
      <c r="M17" s="305"/>
      <c r="N17" s="305"/>
      <c r="O17" s="305"/>
      <c r="P17" s="491"/>
      <c r="Q17" s="73"/>
      <c r="R17" s="74"/>
      <c r="S17" s="75"/>
    </row>
    <row r="18" spans="1:20" ht="24.75" thickBot="1">
      <c r="A18" s="2447"/>
      <c r="B18" s="2999"/>
      <c r="C18" s="3000"/>
      <c r="D18" s="2448"/>
      <c r="E18" s="305"/>
      <c r="F18" s="2361"/>
      <c r="G18" s="2512"/>
      <c r="H18" s="657"/>
      <c r="I18" s="2512"/>
      <c r="J18" s="492"/>
      <c r="K18" s="305"/>
      <c r="L18" s="305"/>
      <c r="M18" s="305"/>
      <c r="N18" s="2512"/>
      <c r="O18" s="305"/>
      <c r="P18" s="491"/>
      <c r="Q18" s="2456" t="s">
        <v>504</v>
      </c>
      <c r="R18" s="2457"/>
      <c r="S18" s="2458"/>
    </row>
    <row r="19" spans="1:20" ht="24.75" customHeight="1">
      <c r="A19" s="2447"/>
      <c r="B19" s="2999"/>
      <c r="C19" s="3000"/>
      <c r="D19" s="2448"/>
      <c r="E19" s="305"/>
      <c r="F19" s="490"/>
      <c r="G19" s="2512"/>
      <c r="H19" s="2512"/>
      <c r="I19" s="2512"/>
      <c r="J19" s="2512"/>
      <c r="K19" s="2512"/>
      <c r="L19" s="2512"/>
      <c r="M19" s="2512"/>
      <c r="N19" s="2512"/>
      <c r="O19" s="2512"/>
      <c r="P19" s="483"/>
      <c r="Q19" s="2915" t="s">
        <v>12</v>
      </c>
      <c r="R19" s="2916"/>
      <c r="S19" s="213" t="s">
        <v>13</v>
      </c>
    </row>
    <row r="20" spans="1:20" ht="24" customHeight="1">
      <c r="A20" s="2447"/>
      <c r="B20" s="2999"/>
      <c r="C20" s="3000"/>
      <c r="D20" s="2448"/>
      <c r="E20" s="2512"/>
      <c r="F20" s="2512"/>
      <c r="G20" s="2512"/>
      <c r="H20" s="2512"/>
      <c r="I20" s="2512"/>
      <c r="J20" s="2512"/>
      <c r="K20" s="2512"/>
      <c r="L20" s="2512"/>
      <c r="M20" s="2512"/>
      <c r="N20" s="2512"/>
      <c r="O20" s="2512"/>
      <c r="P20" s="483"/>
      <c r="Q20" s="2919">
        <v>5000000</v>
      </c>
      <c r="R20" s="2920"/>
      <c r="S20" s="86"/>
    </row>
    <row r="21" spans="1:20" ht="24" customHeight="1">
      <c r="A21" s="656"/>
      <c r="B21" s="2999"/>
      <c r="C21" s="3000"/>
      <c r="D21" s="2448"/>
      <c r="E21" s="2512"/>
      <c r="F21" s="2512"/>
      <c r="G21" s="2512"/>
      <c r="H21" s="2512"/>
      <c r="I21" s="2512"/>
      <c r="J21" s="2512"/>
      <c r="K21" s="2512"/>
      <c r="L21" s="2512"/>
      <c r="M21" s="2512"/>
      <c r="N21" s="2512"/>
      <c r="O21" s="2512"/>
      <c r="P21" s="483"/>
      <c r="Q21" s="2681"/>
      <c r="R21" s="2108"/>
      <c r="S21" s="2676"/>
    </row>
    <row r="22" spans="1:20" ht="24" customHeight="1" thickBot="1">
      <c r="A22" s="2447"/>
      <c r="B22" s="2999"/>
      <c r="C22" s="3000"/>
      <c r="D22" s="2448"/>
      <c r="E22" s="2512"/>
      <c r="F22" s="2512"/>
      <c r="G22" s="2512"/>
      <c r="H22" s="2512"/>
      <c r="I22" s="2512"/>
      <c r="J22" s="2512"/>
      <c r="K22" s="2512"/>
      <c r="L22" s="2512"/>
      <c r="M22" s="2512"/>
      <c r="N22" s="2512"/>
      <c r="O22" s="2512"/>
      <c r="P22" s="483"/>
      <c r="Q22" s="2469" t="s">
        <v>371</v>
      </c>
      <c r="R22" s="2470"/>
      <c r="S22" s="675">
        <f>+Q20+S20</f>
        <v>5000000</v>
      </c>
    </row>
    <row r="23" spans="1:20" ht="24.75" thickBot="1">
      <c r="A23" s="3003" t="s">
        <v>61</v>
      </c>
      <c r="B23" s="3004"/>
      <c r="C23" s="3005"/>
      <c r="D23" s="111">
        <f>SUM(D9:D22)</f>
        <v>100</v>
      </c>
      <c r="E23" s="664"/>
      <c r="F23" s="665"/>
      <c r="G23" s="664"/>
      <c r="H23" s="665"/>
      <c r="I23" s="664"/>
      <c r="J23" s="665"/>
      <c r="K23" s="666"/>
      <c r="L23" s="666"/>
      <c r="M23" s="666"/>
      <c r="N23" s="666"/>
      <c r="O23" s="666"/>
      <c r="P23" s="666"/>
      <c r="Q23" s="2456" t="s">
        <v>563</v>
      </c>
      <c r="R23" s="2457"/>
      <c r="S23" s="2458"/>
    </row>
    <row r="24" spans="1:20">
      <c r="A24" s="2885" t="s">
        <v>484</v>
      </c>
      <c r="B24" s="2886"/>
      <c r="C24" s="2887"/>
      <c r="D24" s="670" t="s">
        <v>68</v>
      </c>
      <c r="E24" s="706">
        <f>SUM(E9:E22)</f>
        <v>6.7</v>
      </c>
      <c r="F24" s="706">
        <f>SUM(F9:F23)</f>
        <v>1.7</v>
      </c>
      <c r="G24" s="706">
        <f>SUM(G9:G23)</f>
        <v>1.7</v>
      </c>
      <c r="H24" s="706">
        <f>SUM(H9:H22)</f>
        <v>20.036666666666669</v>
      </c>
      <c r="I24" s="706">
        <f>SUM(I9:I23)</f>
        <v>1.7</v>
      </c>
      <c r="J24" s="706">
        <f>SUM(J9:J23)</f>
        <v>1.7</v>
      </c>
      <c r="K24" s="706">
        <f>SUM(K9:K22)</f>
        <v>6.7</v>
      </c>
      <c r="L24" s="706">
        <f>SUM(L9:L23)</f>
        <v>15.036666666666667</v>
      </c>
      <c r="M24" s="706">
        <f>SUM(M9:M23)</f>
        <v>1.7</v>
      </c>
      <c r="N24" s="706">
        <f>SUM(N9:N22)</f>
        <v>6.7</v>
      </c>
      <c r="O24" s="706">
        <f>SUM(O9:O23)</f>
        <v>1.7</v>
      </c>
      <c r="P24" s="2680">
        <f>SUM(P9:P23)</f>
        <v>35.036666666666669</v>
      </c>
      <c r="Q24" s="2935"/>
      <c r="R24" s="2936"/>
      <c r="S24" s="2937"/>
    </row>
    <row r="25" spans="1:20">
      <c r="A25" s="2888"/>
      <c r="B25" s="2889"/>
      <c r="C25" s="2890"/>
      <c r="D25" s="670" t="s">
        <v>69</v>
      </c>
      <c r="E25" s="2408">
        <f>E24</f>
        <v>6.7</v>
      </c>
      <c r="F25" s="706">
        <f>SUM(E24:F24)</f>
        <v>8.4</v>
      </c>
      <c r="G25" s="706">
        <f>SUM(E24:G24)</f>
        <v>10.1</v>
      </c>
      <c r="H25" s="706">
        <f>SUM(E24:H24)</f>
        <v>30.13666666666667</v>
      </c>
      <c r="I25" s="706">
        <f>SUM(E24:I24)</f>
        <v>31.83666666666667</v>
      </c>
      <c r="J25" s="706">
        <f>SUM(E24:J24)</f>
        <v>33.536666666666669</v>
      </c>
      <c r="K25" s="706">
        <f>SUM(E24:K24)</f>
        <v>40.236666666666672</v>
      </c>
      <c r="L25" s="706">
        <f>SUM(E24:L24)</f>
        <v>55.273333333333341</v>
      </c>
      <c r="M25" s="706">
        <f>SUM(E24:M24)</f>
        <v>56.973333333333343</v>
      </c>
      <c r="N25" s="706">
        <f>SUM(E24:N24)</f>
        <v>63.673333333333346</v>
      </c>
      <c r="O25" s="706">
        <f>SUM(E24:O24)</f>
        <v>65.373333333333349</v>
      </c>
      <c r="P25" s="1102">
        <f>SUM(E24:P24)</f>
        <v>100.41000000000003</v>
      </c>
      <c r="Q25" s="2938"/>
      <c r="R25" s="2939"/>
      <c r="S25" s="2940"/>
    </row>
    <row r="26" spans="1:20">
      <c r="A26" s="2831" t="s">
        <v>487</v>
      </c>
      <c r="B26" s="2832"/>
      <c r="C26" s="2833"/>
      <c r="D26" s="668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2"/>
      <c r="Q26" s="2837" t="s">
        <v>614</v>
      </c>
      <c r="R26" s="2838"/>
      <c r="S26" s="2839">
        <f>P27</f>
        <v>0</v>
      </c>
    </row>
    <row r="27" spans="1:20" ht="24.75" thickBot="1">
      <c r="A27" s="2834"/>
      <c r="B27" s="2835"/>
      <c r="C27" s="2836"/>
      <c r="D27" s="669" t="s">
        <v>72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2363">
        <f>SUM(E26:P26)</f>
        <v>0</v>
      </c>
      <c r="Q27" s="197"/>
      <c r="R27" s="201"/>
      <c r="S27" s="2840"/>
    </row>
    <row r="28" spans="1:20">
      <c r="A28" s="2675"/>
      <c r="B28" s="2675"/>
      <c r="C28" s="2675"/>
      <c r="D28" s="2675"/>
      <c r="E28" s="2675"/>
      <c r="F28" s="2675"/>
      <c r="G28" s="2675"/>
      <c r="H28" s="2675"/>
      <c r="I28" s="2675"/>
      <c r="J28" s="2675"/>
      <c r="K28" s="2675"/>
      <c r="L28" s="2675"/>
      <c r="M28" s="2675"/>
      <c r="N28" s="2675"/>
      <c r="O28" s="2675"/>
      <c r="P28" s="2675"/>
      <c r="Q28" s="2675"/>
      <c r="R28" s="2675"/>
      <c r="S28" s="2675"/>
      <c r="T28" s="123"/>
    </row>
    <row r="29" spans="1:20">
      <c r="A29" s="2214"/>
      <c r="B29" s="2214"/>
      <c r="C29" s="2214"/>
      <c r="D29" s="2214"/>
      <c r="E29" s="2214"/>
      <c r="F29" s="2214"/>
      <c r="G29" s="2214"/>
      <c r="H29" s="2214"/>
      <c r="I29" s="2214"/>
      <c r="J29" s="2214"/>
      <c r="K29" s="2214"/>
      <c r="L29" s="2214"/>
      <c r="M29" s="2214"/>
      <c r="N29" s="2214"/>
      <c r="O29" s="2214"/>
      <c r="P29" s="2214"/>
      <c r="Q29" s="2214"/>
      <c r="R29" s="2214"/>
      <c r="S29" s="2214"/>
      <c r="T29" s="123"/>
    </row>
    <row r="30" spans="1:20" ht="24" hidden="1" customHeight="1">
      <c r="A30" s="123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2991" t="s">
        <v>719</v>
      </c>
      <c r="R30" s="2991"/>
      <c r="S30" s="2991"/>
      <c r="T30" s="123"/>
    </row>
    <row r="31" spans="1:20" ht="24.75" hidden="1" customHeight="1" thickBot="1">
      <c r="A31" s="123"/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458"/>
      <c r="R31" s="458"/>
      <c r="S31" s="386"/>
      <c r="T31" s="123"/>
    </row>
    <row r="32" spans="1:20" hidden="1">
      <c r="A32" s="123"/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4267" t="s">
        <v>720</v>
      </c>
      <c r="R32" s="4267"/>
      <c r="S32" s="4267"/>
      <c r="T32" s="123"/>
    </row>
    <row r="33" spans="1:20" hidden="1">
      <c r="A33" s="123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4268" t="s">
        <v>731</v>
      </c>
      <c r="R33" s="4268"/>
      <c r="S33" s="4268"/>
      <c r="T33" s="123"/>
    </row>
    <row r="34" spans="1:20" hidden="1">
      <c r="A34" s="123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</row>
    <row r="35" spans="1:20" hidden="1">
      <c r="A35" s="123"/>
      <c r="B35" s="123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</row>
    <row r="36" spans="1:20">
      <c r="A36" s="123"/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</row>
  </sheetData>
  <mergeCells count="36">
    <mergeCell ref="Q30:S30"/>
    <mergeCell ref="Q32:S32"/>
    <mergeCell ref="Q33:S33"/>
    <mergeCell ref="A24:C25"/>
    <mergeCell ref="Q24:S24"/>
    <mergeCell ref="Q25:S25"/>
    <mergeCell ref="A26:C27"/>
    <mergeCell ref="Q26:R26"/>
    <mergeCell ref="S26:S27"/>
    <mergeCell ref="B21:C21"/>
    <mergeCell ref="B22:C22"/>
    <mergeCell ref="A23:C23"/>
    <mergeCell ref="B17:C17"/>
    <mergeCell ref="B18:C18"/>
    <mergeCell ref="B19:C19"/>
    <mergeCell ref="Q19:R19"/>
    <mergeCell ref="B20:C20"/>
    <mergeCell ref="Q20:R20"/>
    <mergeCell ref="Q13:S13"/>
    <mergeCell ref="Q16:S16"/>
    <mergeCell ref="B12:C12"/>
    <mergeCell ref="A6:B6"/>
    <mergeCell ref="C6:P6"/>
    <mergeCell ref="Q6:S6"/>
    <mergeCell ref="A7:C8"/>
    <mergeCell ref="E7:P7"/>
    <mergeCell ref="B9:C9"/>
    <mergeCell ref="C5:P5"/>
    <mergeCell ref="Q5:S5"/>
    <mergeCell ref="Q10:R11"/>
    <mergeCell ref="B10:C10"/>
    <mergeCell ref="A1:S1"/>
    <mergeCell ref="A2:S2"/>
    <mergeCell ref="A3:S3"/>
    <mergeCell ref="A4:B4"/>
    <mergeCell ref="C4:S4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&amp;R45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2" tint="-0.499984740745262"/>
  </sheetPr>
  <dimension ref="A1:R33"/>
  <sheetViews>
    <sheetView view="pageBreakPreview" topLeftCell="A4" zoomScale="60" zoomScaleNormal="100" zoomScalePageLayoutView="70" workbookViewId="0">
      <selection activeCell="K28" sqref="K28"/>
    </sheetView>
  </sheetViews>
  <sheetFormatPr defaultColWidth="8.85546875" defaultRowHeight="24"/>
  <cols>
    <col min="1" max="1" width="30.85546875" style="15" customWidth="1"/>
    <col min="2" max="2" width="27" style="15" customWidth="1"/>
    <col min="3" max="3" width="15.42578125" style="15" bestFit="1" customWidth="1"/>
    <col min="4" max="14" width="4.85546875" style="15" customWidth="1"/>
    <col min="15" max="15" width="5.85546875" style="15" bestFit="1" customWidth="1"/>
    <col min="16" max="16" width="8.85546875" style="15"/>
    <col min="17" max="17" width="20" style="15" customWidth="1"/>
    <col min="18" max="18" width="19" style="15" bestFit="1" customWidth="1"/>
    <col min="19" max="16384" width="8.85546875" style="15"/>
  </cols>
  <sheetData>
    <row r="1" spans="1:18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51"/>
    </row>
    <row r="2" spans="1:18" hidden="1">
      <c r="A2" s="2990" t="s">
        <v>1567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2"/>
    </row>
    <row r="3" spans="1:18" ht="24.75" thickBot="1">
      <c r="A3" s="3999" t="s">
        <v>1475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4"/>
    </row>
    <row r="4" spans="1:18">
      <c r="A4" s="3761" t="s">
        <v>786</v>
      </c>
      <c r="B4" s="3031" t="s">
        <v>1752</v>
      </c>
      <c r="C4" s="3031"/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2"/>
    </row>
    <row r="5" spans="1:18" ht="24.75" thickBot="1">
      <c r="A5" s="3763"/>
      <c r="B5" s="3033" t="s">
        <v>1753</v>
      </c>
      <c r="C5" s="3033"/>
      <c r="D5" s="3033"/>
      <c r="E5" s="3033"/>
      <c r="F5" s="3033"/>
      <c r="G5" s="3033"/>
      <c r="H5" s="3033"/>
      <c r="I5" s="3033"/>
      <c r="J5" s="3033"/>
      <c r="K5" s="3033"/>
      <c r="L5" s="3033"/>
      <c r="M5" s="3033"/>
      <c r="N5" s="3033"/>
      <c r="O5" s="3033"/>
      <c r="P5" s="3033"/>
      <c r="Q5" s="3033"/>
      <c r="R5" s="3034"/>
    </row>
    <row r="6" spans="1:18">
      <c r="A6" s="4274" t="s">
        <v>206</v>
      </c>
      <c r="B6" s="2925" t="s">
        <v>1821</v>
      </c>
      <c r="C6" s="2926"/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7"/>
      <c r="P6" s="3019" t="s">
        <v>564</v>
      </c>
      <c r="Q6" s="3020"/>
      <c r="R6" s="3021"/>
    </row>
    <row r="7" spans="1:18">
      <c r="A7" s="4275"/>
      <c r="B7" s="2928"/>
      <c r="C7" s="2929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30"/>
      <c r="P7" s="2921" t="s">
        <v>1776</v>
      </c>
      <c r="Q7" s="3207"/>
      <c r="R7" s="3208"/>
    </row>
    <row r="8" spans="1:18">
      <c r="A8" s="4269" t="s">
        <v>62</v>
      </c>
      <c r="B8" s="2226" t="s">
        <v>1566</v>
      </c>
      <c r="C8" s="2226"/>
      <c r="D8" s="2226"/>
      <c r="E8" s="2226"/>
      <c r="F8" s="2226"/>
      <c r="G8" s="2226"/>
      <c r="H8" s="2226"/>
      <c r="I8" s="2226"/>
      <c r="J8" s="2226"/>
      <c r="K8" s="2226"/>
      <c r="L8" s="2226"/>
      <c r="M8" s="2226"/>
      <c r="N8" s="2226"/>
      <c r="O8" s="2227"/>
      <c r="P8" s="2217"/>
      <c r="Q8" s="2223"/>
      <c r="R8" s="1043"/>
    </row>
    <row r="9" spans="1:18">
      <c r="A9" s="4270"/>
      <c r="B9" s="2221" t="s">
        <v>1757</v>
      </c>
      <c r="C9" s="2221"/>
      <c r="D9" s="2221"/>
      <c r="E9" s="2221"/>
      <c r="F9" s="2221"/>
      <c r="G9" s="2221"/>
      <c r="H9" s="2221"/>
      <c r="I9" s="2221"/>
      <c r="J9" s="2221"/>
      <c r="K9" s="2221"/>
      <c r="L9" s="2221"/>
      <c r="M9" s="2221"/>
      <c r="N9" s="2221"/>
      <c r="O9" s="2222"/>
      <c r="P9" s="2217"/>
      <c r="Q9" s="2223"/>
      <c r="R9" s="1043"/>
    </row>
    <row r="10" spans="1:18" ht="24.75" thickBot="1">
      <c r="A10" s="4271"/>
      <c r="B10" s="2218"/>
      <c r="C10" s="2218"/>
      <c r="D10" s="2218"/>
      <c r="E10" s="2218"/>
      <c r="F10" s="2218"/>
      <c r="G10" s="2218"/>
      <c r="H10" s="2218"/>
      <c r="I10" s="2218"/>
      <c r="J10" s="2218"/>
      <c r="K10" s="2218"/>
      <c r="L10" s="2218"/>
      <c r="M10" s="2218"/>
      <c r="N10" s="2218"/>
      <c r="O10" s="2219"/>
      <c r="P10" s="499"/>
      <c r="Q10" s="500"/>
      <c r="R10" s="501"/>
    </row>
    <row r="11" spans="1:18" ht="24.75" thickBot="1">
      <c r="A11" s="2903" t="s">
        <v>499</v>
      </c>
      <c r="B11" s="2904"/>
      <c r="C11" s="1863" t="s">
        <v>593</v>
      </c>
      <c r="D11" s="2909" t="s">
        <v>500</v>
      </c>
      <c r="E11" s="2910"/>
      <c r="F11" s="2910"/>
      <c r="G11" s="2910"/>
      <c r="H11" s="2910"/>
      <c r="I11" s="2910"/>
      <c r="J11" s="2910"/>
      <c r="K11" s="2910"/>
      <c r="L11" s="2910"/>
      <c r="M11" s="2910"/>
      <c r="N11" s="2910"/>
      <c r="O11" s="2924"/>
      <c r="P11" s="324" t="s">
        <v>525</v>
      </c>
      <c r="Q11" s="325"/>
      <c r="R11" s="326" t="s">
        <v>502</v>
      </c>
    </row>
    <row r="12" spans="1:18">
      <c r="A12" s="3009"/>
      <c r="B12" s="3010"/>
      <c r="C12" s="165" t="s">
        <v>60</v>
      </c>
      <c r="D12" s="209" t="s">
        <v>0</v>
      </c>
      <c r="E12" s="210" t="s">
        <v>1</v>
      </c>
      <c r="F12" s="211" t="s">
        <v>2</v>
      </c>
      <c r="G12" s="212" t="s">
        <v>3</v>
      </c>
      <c r="H12" s="212" t="s">
        <v>4</v>
      </c>
      <c r="I12" s="212" t="s">
        <v>5</v>
      </c>
      <c r="J12" s="212" t="s">
        <v>6</v>
      </c>
      <c r="K12" s="212" t="s">
        <v>7</v>
      </c>
      <c r="L12" s="212" t="s">
        <v>8</v>
      </c>
      <c r="M12" s="212" t="s">
        <v>9</v>
      </c>
      <c r="N12" s="212" t="s">
        <v>10</v>
      </c>
      <c r="O12" s="213" t="s">
        <v>11</v>
      </c>
      <c r="P12" s="1877" t="s">
        <v>1830</v>
      </c>
      <c r="Q12" s="442"/>
      <c r="R12" s="1832" t="s">
        <v>1270</v>
      </c>
    </row>
    <row r="13" spans="1:18" ht="24.75" thickBot="1">
      <c r="A13" s="4272" t="s">
        <v>1962</v>
      </c>
      <c r="B13" s="4273"/>
      <c r="C13" s="1994">
        <v>20</v>
      </c>
      <c r="D13" s="343"/>
      <c r="E13" s="83"/>
      <c r="F13" s="83"/>
      <c r="G13" s="83"/>
      <c r="H13" s="83"/>
      <c r="I13" s="85"/>
      <c r="J13" s="83"/>
      <c r="K13" s="83"/>
      <c r="L13" s="83"/>
      <c r="M13" s="83"/>
      <c r="N13" s="83"/>
      <c r="O13" s="87"/>
      <c r="P13" s="441"/>
      <c r="Q13" s="502"/>
      <c r="R13" s="1832"/>
    </row>
    <row r="14" spans="1:18" ht="24.75" thickBot="1">
      <c r="A14" s="3466" t="s">
        <v>1957</v>
      </c>
      <c r="B14" s="3466"/>
      <c r="C14" s="148"/>
      <c r="D14" s="2302">
        <v>10</v>
      </c>
      <c r="E14" s="2302">
        <v>10</v>
      </c>
      <c r="F14" s="148"/>
      <c r="G14" s="148"/>
      <c r="H14" s="148"/>
      <c r="I14" s="148"/>
      <c r="J14" s="148"/>
      <c r="K14" s="148"/>
      <c r="L14" s="148"/>
      <c r="M14" s="148"/>
      <c r="N14" s="148"/>
      <c r="O14" s="498"/>
      <c r="P14" s="602" t="s">
        <v>510</v>
      </c>
      <c r="Q14" s="325"/>
      <c r="R14" s="517"/>
    </row>
    <row r="15" spans="1:18">
      <c r="A15" s="4276" t="s">
        <v>1963</v>
      </c>
      <c r="B15" s="4276"/>
      <c r="C15" s="2220">
        <v>20</v>
      </c>
      <c r="D15" s="225"/>
      <c r="E15" s="225"/>
      <c r="F15" s="225"/>
      <c r="G15" s="77"/>
      <c r="H15" s="77"/>
      <c r="I15" s="77"/>
      <c r="J15" s="77"/>
      <c r="K15" s="77"/>
      <c r="L15" s="77"/>
      <c r="M15" s="77"/>
      <c r="N15" s="77"/>
      <c r="O15" s="78"/>
      <c r="P15" s="3541" t="s">
        <v>417</v>
      </c>
      <c r="Q15" s="3198"/>
      <c r="R15" s="3199"/>
    </row>
    <row r="16" spans="1:18" ht="24.75" thickBot="1">
      <c r="A16" s="2161" t="s">
        <v>1958</v>
      </c>
      <c r="B16" s="1968"/>
      <c r="C16" s="148"/>
      <c r="D16" s="148"/>
      <c r="E16" s="2302">
        <v>6.67</v>
      </c>
      <c r="F16" s="148"/>
      <c r="G16" s="148"/>
      <c r="H16" s="148"/>
      <c r="I16" s="148"/>
      <c r="J16" s="148"/>
      <c r="K16" s="148"/>
      <c r="L16" s="148"/>
      <c r="M16" s="148"/>
      <c r="N16" s="148"/>
      <c r="O16" s="498"/>
      <c r="P16" s="389"/>
      <c r="Q16" s="469"/>
      <c r="R16" s="390"/>
    </row>
    <row r="17" spans="1:18" ht="24.75" thickBot="1">
      <c r="A17" s="362" t="s">
        <v>1959</v>
      </c>
      <c r="B17" s="363"/>
      <c r="C17" s="148"/>
      <c r="D17" s="148"/>
      <c r="E17" s="2302">
        <v>6.67</v>
      </c>
      <c r="G17" s="148"/>
      <c r="H17" s="148"/>
      <c r="I17" s="148"/>
      <c r="J17" s="148"/>
      <c r="K17" s="148"/>
      <c r="L17" s="148"/>
      <c r="M17" s="148"/>
      <c r="N17" s="148"/>
      <c r="O17" s="498"/>
      <c r="P17" s="604" t="s">
        <v>511</v>
      </c>
      <c r="Q17" s="325"/>
      <c r="R17" s="517"/>
    </row>
    <row r="18" spans="1:18">
      <c r="A18" s="362" t="s">
        <v>1960</v>
      </c>
      <c r="B18" s="363"/>
      <c r="C18" s="148"/>
      <c r="D18" s="148"/>
      <c r="E18" s="148"/>
      <c r="F18" s="2302">
        <v>6.67</v>
      </c>
      <c r="H18" s="148"/>
      <c r="I18" s="148"/>
      <c r="J18" s="148"/>
      <c r="K18" s="148"/>
      <c r="L18" s="148"/>
      <c r="M18" s="148"/>
      <c r="N18" s="148"/>
      <c r="O18" s="498"/>
      <c r="P18" s="608" t="s">
        <v>570</v>
      </c>
      <c r="Q18" s="74"/>
      <c r="R18" s="188"/>
    </row>
    <row r="19" spans="1:18" ht="24.75" thickBot="1">
      <c r="A19" s="4277" t="s">
        <v>1825</v>
      </c>
      <c r="B19" s="3292"/>
      <c r="C19" s="2220">
        <v>30</v>
      </c>
      <c r="D19" s="77"/>
      <c r="E19" s="77"/>
      <c r="F19" s="225"/>
      <c r="G19" s="283">
        <f>30/9</f>
        <v>3.3333333333333335</v>
      </c>
      <c r="H19" s="283">
        <f t="shared" ref="H19:O19" si="0">30/9</f>
        <v>3.3333333333333335</v>
      </c>
      <c r="I19" s="283">
        <f t="shared" si="0"/>
        <v>3.3333333333333335</v>
      </c>
      <c r="J19" s="283">
        <f t="shared" si="0"/>
        <v>3.3333333333333335</v>
      </c>
      <c r="K19" s="283">
        <f t="shared" si="0"/>
        <v>3.3333333333333335</v>
      </c>
      <c r="L19" s="283">
        <f t="shared" si="0"/>
        <v>3.3333333333333335</v>
      </c>
      <c r="M19" s="283">
        <f t="shared" si="0"/>
        <v>3.3333333333333335</v>
      </c>
      <c r="N19" s="283">
        <f t="shared" si="0"/>
        <v>3.3333333333333335</v>
      </c>
      <c r="O19" s="283">
        <f t="shared" si="0"/>
        <v>3.3333333333333335</v>
      </c>
      <c r="P19" s="79"/>
      <c r="Q19" s="80"/>
      <c r="R19" s="81"/>
    </row>
    <row r="20" spans="1:18" ht="24.75" thickBot="1">
      <c r="A20" s="2224" t="s">
        <v>1961</v>
      </c>
      <c r="B20" s="2225"/>
      <c r="C20" s="492">
        <v>30</v>
      </c>
      <c r="D20" s="83"/>
      <c r="E20" s="84"/>
      <c r="F20" s="83"/>
      <c r="G20" s="283">
        <v>10</v>
      </c>
      <c r="H20" s="225"/>
      <c r="I20" s="225"/>
      <c r="K20" s="283">
        <v>10</v>
      </c>
      <c r="L20" s="225"/>
      <c r="M20" s="225"/>
      <c r="N20" s="225"/>
      <c r="O20" s="283">
        <v>10</v>
      </c>
      <c r="P20" s="1848" t="s">
        <v>504</v>
      </c>
      <c r="Q20" s="1849"/>
      <c r="R20" s="1850"/>
    </row>
    <row r="21" spans="1:18">
      <c r="A21" s="2224"/>
      <c r="B21" s="2225"/>
      <c r="C21" s="492"/>
      <c r="D21" s="83"/>
      <c r="E21" s="84"/>
      <c r="F21" s="83"/>
      <c r="G21" s="344"/>
      <c r="H21" s="343"/>
      <c r="I21" s="343"/>
      <c r="J21" s="343"/>
      <c r="K21" s="343"/>
      <c r="L21" s="343"/>
      <c r="M21" s="343"/>
      <c r="N21" s="343"/>
      <c r="O21" s="343"/>
      <c r="P21" s="2915" t="s">
        <v>12</v>
      </c>
      <c r="Q21" s="2916"/>
      <c r="R21" s="213" t="s">
        <v>13</v>
      </c>
    </row>
    <row r="22" spans="1:18">
      <c r="A22" s="496"/>
      <c r="B22" s="497"/>
      <c r="C22" s="765"/>
      <c r="D22" s="148"/>
      <c r="E22" s="148"/>
      <c r="F22" s="148"/>
      <c r="G22" s="2300"/>
      <c r="H22" s="2300"/>
      <c r="I22" s="2300"/>
      <c r="J22" s="2300"/>
      <c r="K22" s="2300"/>
      <c r="L22" s="2300"/>
      <c r="M22" s="2300"/>
      <c r="N22" s="2300"/>
      <c r="O22" s="2301"/>
      <c r="P22" s="1833"/>
      <c r="Q22" s="781">
        <v>1000000</v>
      </c>
      <c r="R22" s="348"/>
    </row>
    <row r="23" spans="1:18">
      <c r="A23" s="496"/>
      <c r="B23" s="497"/>
      <c r="C23" s="765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498"/>
      <c r="P23" s="1844" t="s">
        <v>14</v>
      </c>
      <c r="Q23" s="1845"/>
      <c r="R23" s="782">
        <v>1000000</v>
      </c>
    </row>
    <row r="24" spans="1:18" ht="24.75" thickBot="1">
      <c r="A24" s="496"/>
      <c r="B24" s="497"/>
      <c r="C24" s="765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498"/>
      <c r="P24" s="123"/>
      <c r="Q24" s="123"/>
      <c r="R24" s="277"/>
    </row>
    <row r="25" spans="1:18" ht="24.75" thickBot="1">
      <c r="A25" s="2894" t="s">
        <v>61</v>
      </c>
      <c r="B25" s="2896"/>
      <c r="C25" s="1851">
        <f>SUM(C13:C24)</f>
        <v>100</v>
      </c>
      <c r="D25" s="555"/>
      <c r="E25" s="555"/>
      <c r="F25" s="555"/>
      <c r="G25" s="555"/>
      <c r="H25" s="555"/>
      <c r="I25" s="555"/>
      <c r="J25" s="555"/>
      <c r="K25" s="555"/>
      <c r="L25" s="555"/>
      <c r="M25" s="555"/>
      <c r="N25" s="555"/>
      <c r="O25" s="555"/>
      <c r="P25" s="1858" t="s">
        <v>563</v>
      </c>
      <c r="Q25" s="1859"/>
      <c r="R25" s="1860"/>
    </row>
    <row r="26" spans="1:18">
      <c r="A26" s="2961" t="s">
        <v>70</v>
      </c>
      <c r="B26" s="2962"/>
      <c r="C26" s="612" t="s">
        <v>68</v>
      </c>
      <c r="D26" s="613">
        <v>10</v>
      </c>
      <c r="E26" s="613">
        <f>+E14+E16+E17</f>
        <v>23.340000000000003</v>
      </c>
      <c r="F26" s="613">
        <f>+F18</f>
        <v>6.67</v>
      </c>
      <c r="G26" s="613">
        <f>+G19+G20</f>
        <v>13.333333333333334</v>
      </c>
      <c r="H26" s="613">
        <f>SUM(H13:H25)</f>
        <v>3.3333333333333335</v>
      </c>
      <c r="I26" s="613">
        <f>SUM(I13:I25)</f>
        <v>3.3333333333333335</v>
      </c>
      <c r="J26" s="613">
        <f t="shared" ref="J26:O26" si="1">SUM(J19:J25)</f>
        <v>3.3333333333333335</v>
      </c>
      <c r="K26" s="613">
        <f t="shared" si="1"/>
        <v>13.333333333333334</v>
      </c>
      <c r="L26" s="613">
        <f t="shared" si="1"/>
        <v>3.3333333333333335</v>
      </c>
      <c r="M26" s="613">
        <f t="shared" si="1"/>
        <v>3.3333333333333335</v>
      </c>
      <c r="N26" s="613">
        <f t="shared" si="1"/>
        <v>3.3333333333333335</v>
      </c>
      <c r="O26" s="613">
        <f t="shared" si="1"/>
        <v>13.333333333333334</v>
      </c>
      <c r="P26" s="3553"/>
      <c r="Q26" s="3172"/>
      <c r="R26" s="3173"/>
    </row>
    <row r="27" spans="1:18">
      <c r="A27" s="2888"/>
      <c r="B27" s="2889"/>
      <c r="C27" s="612" t="s">
        <v>69</v>
      </c>
      <c r="D27" s="613">
        <f>+D26</f>
        <v>10</v>
      </c>
      <c r="E27" s="613">
        <f>SUM(D26:E26)</f>
        <v>33.340000000000003</v>
      </c>
      <c r="F27" s="613">
        <f>SUM(D26:F26)</f>
        <v>40.010000000000005</v>
      </c>
      <c r="G27" s="613">
        <f>SUM(D26:G26)</f>
        <v>53.343333333333341</v>
      </c>
      <c r="H27" s="613">
        <f>SUM(D26:H26)</f>
        <v>56.676666666666677</v>
      </c>
      <c r="I27" s="613">
        <f>SUM(D26:I26)</f>
        <v>60.010000000000012</v>
      </c>
      <c r="J27" s="613">
        <f>SUM(D26:J26)</f>
        <v>63.343333333333348</v>
      </c>
      <c r="K27" s="613">
        <f>SUM(D26:K26)</f>
        <v>76.676666666666677</v>
      </c>
      <c r="L27" s="613">
        <f>SUM(D26:L26)</f>
        <v>80.010000000000005</v>
      </c>
      <c r="M27" s="613">
        <f>SUM(D26:M26)</f>
        <v>83.343333333333334</v>
      </c>
      <c r="N27" s="613">
        <f>SUM(D26:N26)</f>
        <v>86.676666666666662</v>
      </c>
      <c r="O27" s="613">
        <f>SUM(D26:O26)</f>
        <v>100.00999999999999</v>
      </c>
      <c r="P27" s="2938"/>
      <c r="Q27" s="2939"/>
      <c r="R27" s="2940"/>
    </row>
    <row r="28" spans="1:18">
      <c r="A28" s="2831" t="s">
        <v>71</v>
      </c>
      <c r="B28" s="2832"/>
      <c r="C28" s="614" t="s">
        <v>68</v>
      </c>
      <c r="D28" s="615"/>
      <c r="E28" s="615"/>
      <c r="F28" s="615"/>
      <c r="G28" s="615"/>
      <c r="H28" s="615"/>
      <c r="I28" s="615"/>
      <c r="J28" s="615"/>
      <c r="K28" s="615"/>
      <c r="L28" s="615"/>
      <c r="M28" s="615"/>
      <c r="N28" s="615"/>
      <c r="O28" s="615"/>
      <c r="P28" s="2837" t="s">
        <v>1904</v>
      </c>
      <c r="Q28" s="3051"/>
      <c r="R28" s="2839">
        <f>O29</f>
        <v>0</v>
      </c>
    </row>
    <row r="29" spans="1:18" ht="24.75" thickBot="1">
      <c r="A29" s="2834"/>
      <c r="B29" s="2835"/>
      <c r="C29" s="617" t="s">
        <v>72</v>
      </c>
      <c r="D29" s="618">
        <v>0</v>
      </c>
      <c r="E29" s="618">
        <v>0</v>
      </c>
      <c r="F29" s="618">
        <v>0</v>
      </c>
      <c r="G29" s="618">
        <v>0</v>
      </c>
      <c r="H29" s="618">
        <v>0</v>
      </c>
      <c r="I29" s="618">
        <v>0</v>
      </c>
      <c r="J29" s="618">
        <v>0</v>
      </c>
      <c r="K29" s="618">
        <v>0</v>
      </c>
      <c r="L29" s="618">
        <v>0</v>
      </c>
      <c r="M29" s="618">
        <v>0</v>
      </c>
      <c r="N29" s="618">
        <v>0</v>
      </c>
      <c r="O29" s="618">
        <v>0</v>
      </c>
      <c r="P29" s="2848" t="s">
        <v>1905</v>
      </c>
      <c r="Q29" s="2849"/>
      <c r="R29" s="2840"/>
    </row>
    <row r="30" spans="1:18" hidden="1">
      <c r="P30" s="2847" t="s">
        <v>719</v>
      </c>
      <c r="Q30" s="2847"/>
      <c r="R30" s="2847"/>
    </row>
    <row r="31" spans="1:18" hidden="1">
      <c r="P31" s="458"/>
      <c r="Q31" s="865"/>
      <c r="R31" s="275"/>
    </row>
    <row r="32" spans="1:18" hidden="1">
      <c r="B32" s="123"/>
      <c r="C32" s="123"/>
      <c r="P32" s="2829" t="s">
        <v>720</v>
      </c>
      <c r="Q32" s="2829"/>
      <c r="R32" s="2829"/>
    </row>
    <row r="33" spans="16:18" hidden="1">
      <c r="P33" s="2830" t="s">
        <v>728</v>
      </c>
      <c r="Q33" s="2830"/>
      <c r="R33" s="2830"/>
    </row>
  </sheetData>
  <mergeCells count="30">
    <mergeCell ref="A14:B14"/>
    <mergeCell ref="P29:Q29"/>
    <mergeCell ref="A15:B15"/>
    <mergeCell ref="A25:B25"/>
    <mergeCell ref="A26:B27"/>
    <mergeCell ref="P26:R26"/>
    <mergeCell ref="P27:R27"/>
    <mergeCell ref="A19:B19"/>
    <mergeCell ref="P21:Q21"/>
    <mergeCell ref="P15:R15"/>
    <mergeCell ref="P30:R30"/>
    <mergeCell ref="P32:R32"/>
    <mergeCell ref="P33:R33"/>
    <mergeCell ref="A28:B29"/>
    <mergeCell ref="P28:Q28"/>
    <mergeCell ref="R28:R29"/>
    <mergeCell ref="A1:R1"/>
    <mergeCell ref="A3:R3"/>
    <mergeCell ref="P6:R6"/>
    <mergeCell ref="P7:R7"/>
    <mergeCell ref="A2:R2"/>
    <mergeCell ref="A4:A5"/>
    <mergeCell ref="B4:R4"/>
    <mergeCell ref="B5:R5"/>
    <mergeCell ref="B6:O7"/>
    <mergeCell ref="A8:A10"/>
    <mergeCell ref="A11:B12"/>
    <mergeCell ref="D11:O11"/>
    <mergeCell ref="A13:B13"/>
    <mergeCell ref="A6:A7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&amp;R46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2" tint="-0.499984740745262"/>
  </sheetPr>
  <dimension ref="A1:S33"/>
  <sheetViews>
    <sheetView view="pageBreakPreview" topLeftCell="A4" zoomScale="60" zoomScaleNormal="125" zoomScalePageLayoutView="90" workbookViewId="0">
      <selection activeCell="F31" sqref="F31"/>
    </sheetView>
  </sheetViews>
  <sheetFormatPr defaultColWidth="8.85546875" defaultRowHeight="17.25"/>
  <cols>
    <col min="1" max="1" width="15.140625" style="1995" customWidth="1"/>
    <col min="2" max="2" width="11.85546875" style="1995" customWidth="1"/>
    <col min="3" max="3" width="31.5703125" style="1995" customWidth="1"/>
    <col min="4" max="4" width="25.140625" style="1995" customWidth="1"/>
    <col min="5" max="15" width="5.5703125" style="1995" customWidth="1"/>
    <col min="16" max="16" width="4.42578125" style="1995" bestFit="1" customWidth="1"/>
    <col min="17" max="17" width="18.5703125" style="1995" customWidth="1"/>
    <col min="18" max="18" width="16.42578125" style="1995" customWidth="1"/>
    <col min="19" max="19" width="31.140625" style="1995" customWidth="1"/>
    <col min="20" max="16384" width="8.85546875" style="1995"/>
  </cols>
  <sheetData>
    <row r="1" spans="1:19" ht="24">
      <c r="A1" s="3426" t="s">
        <v>1013</v>
      </c>
      <c r="B1" s="3373"/>
      <c r="C1" s="3373"/>
      <c r="D1" s="3373"/>
      <c r="E1" s="3373"/>
      <c r="F1" s="3373"/>
      <c r="G1" s="3373"/>
      <c r="H1" s="3373"/>
      <c r="I1" s="3373"/>
      <c r="J1" s="3373"/>
      <c r="K1" s="3373"/>
      <c r="L1" s="3373"/>
      <c r="M1" s="3373"/>
      <c r="N1" s="3373"/>
      <c r="O1" s="3373"/>
      <c r="P1" s="3373"/>
      <c r="Q1" s="3373"/>
      <c r="R1" s="3373"/>
      <c r="S1" s="3427"/>
    </row>
    <row r="2" spans="1:19" ht="24" hidden="1">
      <c r="A2" s="3438" t="s">
        <v>1541</v>
      </c>
      <c r="B2" s="3439"/>
      <c r="C2" s="3439"/>
      <c r="D2" s="3439"/>
      <c r="E2" s="3439"/>
      <c r="F2" s="3439"/>
      <c r="G2" s="3439"/>
      <c r="H2" s="3439"/>
      <c r="I2" s="3439"/>
      <c r="J2" s="3439"/>
      <c r="K2" s="3439"/>
      <c r="L2" s="3439"/>
      <c r="M2" s="3439"/>
      <c r="N2" s="3439"/>
      <c r="O2" s="3439"/>
      <c r="P2" s="3439"/>
      <c r="Q2" s="3439"/>
      <c r="R2" s="3439"/>
      <c r="S2" s="3440"/>
    </row>
    <row r="3" spans="1:19" ht="24.75" thickBot="1">
      <c r="A3" s="3428" t="s">
        <v>1475</v>
      </c>
      <c r="B3" s="2853"/>
      <c r="C3" s="2853"/>
      <c r="D3" s="2853"/>
      <c r="E3" s="2853"/>
      <c r="F3" s="2853"/>
      <c r="G3" s="2853"/>
      <c r="H3" s="2853"/>
      <c r="I3" s="2853"/>
      <c r="J3" s="2853"/>
      <c r="K3" s="2853"/>
      <c r="L3" s="2853"/>
      <c r="M3" s="2853"/>
      <c r="N3" s="2853"/>
      <c r="O3" s="2853"/>
      <c r="P3" s="2853"/>
      <c r="Q3" s="2853"/>
      <c r="R3" s="2853"/>
      <c r="S3" s="2854"/>
    </row>
    <row r="4" spans="1:19" ht="24">
      <c r="A4" s="3441" t="s">
        <v>837</v>
      </c>
      <c r="B4" s="3442"/>
      <c r="C4" s="4290" t="s">
        <v>1764</v>
      </c>
      <c r="D4" s="4290"/>
      <c r="E4" s="4290"/>
      <c r="F4" s="4290"/>
      <c r="G4" s="4290"/>
      <c r="H4" s="4290"/>
      <c r="I4" s="4290"/>
      <c r="J4" s="4290"/>
      <c r="K4" s="4290"/>
      <c r="L4" s="4290"/>
      <c r="M4" s="4290"/>
      <c r="N4" s="4290"/>
      <c r="O4" s="4290"/>
      <c r="P4" s="4290"/>
      <c r="Q4" s="4290"/>
      <c r="R4" s="4290"/>
      <c r="S4" s="4291"/>
    </row>
    <row r="5" spans="1:19" ht="24">
      <c r="A5" s="4288"/>
      <c r="B5" s="4289"/>
      <c r="C5" s="4303" t="s">
        <v>1766</v>
      </c>
      <c r="D5" s="4304"/>
      <c r="E5" s="4304"/>
      <c r="F5" s="4304"/>
      <c r="G5" s="4304"/>
      <c r="H5" s="4304"/>
      <c r="I5" s="4304"/>
      <c r="J5" s="4304"/>
      <c r="K5" s="4304"/>
      <c r="L5" s="4304"/>
      <c r="M5" s="4304"/>
      <c r="N5" s="4304"/>
      <c r="O5" s="4304"/>
      <c r="P5" s="4304"/>
      <c r="Q5" s="4304"/>
      <c r="R5" s="4304"/>
      <c r="S5" s="4305"/>
    </row>
    <row r="6" spans="1:19" ht="24.75" thickBot="1">
      <c r="A6" s="3443"/>
      <c r="B6" s="3444"/>
      <c r="C6" s="4292" t="s">
        <v>1765</v>
      </c>
      <c r="D6" s="4292"/>
      <c r="E6" s="4292"/>
      <c r="F6" s="4292"/>
      <c r="G6" s="4292"/>
      <c r="H6" s="4292"/>
      <c r="I6" s="4292"/>
      <c r="J6" s="4292"/>
      <c r="K6" s="4292"/>
      <c r="L6" s="4292"/>
      <c r="M6" s="4292"/>
      <c r="N6" s="4292"/>
      <c r="O6" s="4292"/>
      <c r="P6" s="4292"/>
      <c r="Q6" s="4292"/>
      <c r="R6" s="4292"/>
      <c r="S6" s="4293"/>
    </row>
    <row r="7" spans="1:19" ht="24.75" thickBot="1">
      <c r="A7" s="1996" t="s">
        <v>63</v>
      </c>
      <c r="B7" s="1997"/>
      <c r="C7" s="3430" t="s">
        <v>1760</v>
      </c>
      <c r="D7" s="3430"/>
      <c r="E7" s="3430"/>
      <c r="F7" s="3430"/>
      <c r="G7" s="3430"/>
      <c r="H7" s="3430"/>
      <c r="I7" s="3430"/>
      <c r="J7" s="3430"/>
      <c r="K7" s="3430"/>
      <c r="L7" s="3430"/>
      <c r="M7" s="3430"/>
      <c r="N7" s="3430"/>
      <c r="O7" s="3430"/>
      <c r="P7" s="3431"/>
      <c r="Q7" s="3396" t="s">
        <v>564</v>
      </c>
      <c r="R7" s="3397"/>
      <c r="S7" s="3398"/>
    </row>
    <row r="8" spans="1:19" ht="24" customHeight="1">
      <c r="A8" s="2347" t="s">
        <v>62</v>
      </c>
      <c r="B8" s="2348"/>
      <c r="C8" s="3433" t="s">
        <v>1128</v>
      </c>
      <c r="D8" s="3433"/>
      <c r="E8" s="3433"/>
      <c r="F8" s="3433"/>
      <c r="G8" s="3433"/>
      <c r="H8" s="3433"/>
      <c r="I8" s="3433"/>
      <c r="J8" s="3433"/>
      <c r="K8" s="3433"/>
      <c r="L8" s="3433"/>
      <c r="M8" s="3433"/>
      <c r="N8" s="3433"/>
      <c r="O8" s="3433"/>
      <c r="P8" s="3434"/>
      <c r="Q8" s="3743" t="s">
        <v>1835</v>
      </c>
      <c r="R8" s="3744"/>
      <c r="S8" s="3745"/>
    </row>
    <row r="9" spans="1:19" ht="24">
      <c r="A9" s="2349"/>
      <c r="B9" s="2350"/>
      <c r="C9" s="4122" t="s">
        <v>1129</v>
      </c>
      <c r="D9" s="4122"/>
      <c r="E9" s="4122"/>
      <c r="F9" s="4122"/>
      <c r="G9" s="4122"/>
      <c r="H9" s="4122"/>
      <c r="I9" s="4122"/>
      <c r="J9" s="4122"/>
      <c r="K9" s="4122"/>
      <c r="L9" s="4122"/>
      <c r="M9" s="4122"/>
      <c r="N9" s="4122"/>
      <c r="O9" s="4122"/>
      <c r="P9" s="4123"/>
      <c r="Q9" s="1998" t="s">
        <v>613</v>
      </c>
      <c r="R9" s="1999"/>
      <c r="S9" s="2000"/>
    </row>
    <row r="10" spans="1:19" ht="24.75" thickBot="1">
      <c r="A10" s="2349"/>
      <c r="B10" s="2350"/>
      <c r="C10" s="2346" t="s">
        <v>1767</v>
      </c>
      <c r="D10" s="2324"/>
      <c r="E10" s="2324"/>
      <c r="F10" s="2324"/>
      <c r="G10" s="2324"/>
      <c r="H10" s="2324"/>
      <c r="I10" s="2324"/>
      <c r="J10" s="2324"/>
      <c r="K10" s="2324"/>
      <c r="L10" s="2324"/>
      <c r="M10" s="2324"/>
      <c r="N10" s="2324"/>
      <c r="O10" s="2324"/>
      <c r="P10" s="2324"/>
      <c r="Q10" s="2325"/>
      <c r="R10" s="2326"/>
      <c r="S10" s="2327"/>
    </row>
    <row r="11" spans="1:19" ht="24.75" thickBot="1">
      <c r="A11" s="3402" t="s">
        <v>499</v>
      </c>
      <c r="B11" s="3403"/>
      <c r="C11" s="3403"/>
      <c r="D11" s="2001" t="s">
        <v>593</v>
      </c>
      <c r="E11" s="3407" t="s">
        <v>582</v>
      </c>
      <c r="F11" s="3407"/>
      <c r="G11" s="3407"/>
      <c r="H11" s="3407"/>
      <c r="I11" s="3407"/>
      <c r="J11" s="3407"/>
      <c r="K11" s="3407"/>
      <c r="L11" s="3407"/>
      <c r="M11" s="3407"/>
      <c r="N11" s="3407"/>
      <c r="O11" s="3407"/>
      <c r="P11" s="3408"/>
      <c r="Q11" s="4284" t="s">
        <v>1132</v>
      </c>
      <c r="R11" s="4285"/>
      <c r="S11" s="4286"/>
    </row>
    <row r="12" spans="1:19" ht="24.75" thickBot="1">
      <c r="A12" s="4282"/>
      <c r="B12" s="4283"/>
      <c r="C12" s="4283"/>
      <c r="D12" s="2066" t="s">
        <v>60</v>
      </c>
      <c r="E12" s="2005" t="s">
        <v>0</v>
      </c>
      <c r="F12" s="2006" t="s">
        <v>1</v>
      </c>
      <c r="G12" s="2007" t="s">
        <v>2</v>
      </c>
      <c r="H12" s="2008" t="s">
        <v>3</v>
      </c>
      <c r="I12" s="2008" t="s">
        <v>4</v>
      </c>
      <c r="J12" s="2008" t="s">
        <v>5</v>
      </c>
      <c r="K12" s="2008" t="s">
        <v>6</v>
      </c>
      <c r="L12" s="2008" t="s">
        <v>7</v>
      </c>
      <c r="M12" s="2008" t="s">
        <v>8</v>
      </c>
      <c r="N12" s="2008" t="s">
        <v>9</v>
      </c>
      <c r="O12" s="2008" t="s">
        <v>10</v>
      </c>
      <c r="P12" s="2009" t="s">
        <v>11</v>
      </c>
      <c r="Q12" s="2002" t="s">
        <v>525</v>
      </c>
      <c r="R12" s="2003"/>
      <c r="S12" s="2004" t="s">
        <v>502</v>
      </c>
    </row>
    <row r="13" spans="1:19" ht="24">
      <c r="A13" s="3140" t="s">
        <v>1763</v>
      </c>
      <c r="B13" s="3141"/>
      <c r="C13" s="3142"/>
      <c r="D13" s="1760">
        <v>10</v>
      </c>
      <c r="E13" s="1119">
        <v>10</v>
      </c>
      <c r="F13" s="1120"/>
      <c r="G13" s="1120"/>
      <c r="H13" s="1121"/>
      <c r="I13" s="1120"/>
      <c r="J13" s="1122"/>
      <c r="K13" s="1120"/>
      <c r="L13" s="1120"/>
      <c r="M13" s="1120"/>
      <c r="N13" s="1120"/>
      <c r="O13" s="1120"/>
      <c r="P13" s="1123"/>
      <c r="Q13" s="4278" t="s">
        <v>1289</v>
      </c>
      <c r="R13" s="4279"/>
      <c r="S13" s="724" t="s">
        <v>1251</v>
      </c>
    </row>
    <row r="14" spans="1:19" ht="24.75" thickBot="1">
      <c r="A14" s="4300" t="s">
        <v>1761</v>
      </c>
      <c r="B14" s="4301"/>
      <c r="C14" s="4302"/>
      <c r="D14" s="2315"/>
      <c r="E14" s="662"/>
      <c r="F14" s="1133"/>
      <c r="G14" s="1133"/>
      <c r="H14" s="2316"/>
      <c r="I14" s="2316"/>
      <c r="J14" s="2316"/>
      <c r="K14" s="2316"/>
      <c r="L14" s="2316"/>
      <c r="M14" s="2316"/>
      <c r="N14" s="2316"/>
      <c r="O14" s="2316"/>
      <c r="P14" s="2316"/>
      <c r="Q14" s="4280"/>
      <c r="R14" s="4281"/>
      <c r="S14" s="2011"/>
    </row>
    <row r="15" spans="1:19" ht="24.75" thickBot="1">
      <c r="A15" s="4287" t="s">
        <v>1822</v>
      </c>
      <c r="B15" s="3384"/>
      <c r="C15" s="3385"/>
      <c r="D15" s="2211">
        <v>5</v>
      </c>
      <c r="E15" s="2322"/>
      <c r="F15" s="2323">
        <v>5</v>
      </c>
      <c r="G15" s="2322"/>
      <c r="H15" s="662"/>
      <c r="I15" s="662"/>
      <c r="J15" s="662"/>
      <c r="K15" s="662"/>
      <c r="L15" s="662"/>
      <c r="M15" s="662"/>
      <c r="N15" s="662"/>
      <c r="O15" s="662"/>
      <c r="P15" s="1131"/>
      <c r="Q15" s="2127" t="s">
        <v>510</v>
      </c>
      <c r="R15" s="2016"/>
      <c r="S15" s="2017"/>
    </row>
    <row r="16" spans="1:19" ht="24">
      <c r="A16" s="2317" t="s">
        <v>1823</v>
      </c>
      <c r="B16" s="2317"/>
      <c r="C16" s="2317"/>
      <c r="D16" s="2211">
        <v>5</v>
      </c>
      <c r="E16" s="2322"/>
      <c r="F16" s="2322"/>
      <c r="G16" s="2323">
        <v>5</v>
      </c>
      <c r="H16" s="2322"/>
      <c r="I16" s="2322"/>
      <c r="J16" s="2322"/>
      <c r="K16" s="2322"/>
      <c r="L16" s="2322"/>
      <c r="M16" s="2322"/>
      <c r="N16" s="2322"/>
      <c r="O16" s="2322"/>
      <c r="P16" s="2780"/>
      <c r="Q16" s="2019" t="s">
        <v>1133</v>
      </c>
      <c r="R16" s="2020"/>
      <c r="S16" s="2021"/>
    </row>
    <row r="17" spans="1:19" ht="20.25" customHeight="1" thickBot="1">
      <c r="A17" s="2317" t="s">
        <v>1824</v>
      </c>
      <c r="B17" s="2320"/>
      <c r="C17" s="2321"/>
      <c r="D17" s="2211">
        <v>5</v>
      </c>
      <c r="E17" s="2322"/>
      <c r="F17" s="2322"/>
      <c r="G17" s="2322"/>
      <c r="H17" s="2323">
        <v>5</v>
      </c>
      <c r="I17" s="2322"/>
      <c r="J17" s="2322"/>
      <c r="K17" s="2322"/>
      <c r="L17" s="2322"/>
      <c r="M17" s="2322"/>
      <c r="N17" s="2322"/>
      <c r="O17" s="2322"/>
      <c r="P17" s="2780"/>
      <c r="Q17" s="2023"/>
      <c r="R17" s="2024"/>
      <c r="S17" s="2025"/>
    </row>
    <row r="18" spans="1:19" ht="21" customHeight="1" thickBot="1">
      <c r="A18" s="2317" t="s">
        <v>1825</v>
      </c>
      <c r="B18" s="2320"/>
      <c r="C18" s="2321"/>
      <c r="D18" s="2211">
        <v>40</v>
      </c>
      <c r="E18" s="2322"/>
      <c r="F18" s="2322"/>
      <c r="G18" s="2322"/>
      <c r="H18" s="2322"/>
      <c r="I18" s="1632">
        <v>5</v>
      </c>
      <c r="J18" s="1632">
        <v>5</v>
      </c>
      <c r="K18" s="1632">
        <v>5</v>
      </c>
      <c r="L18" s="1632">
        <v>5</v>
      </c>
      <c r="M18" s="1632">
        <v>5</v>
      </c>
      <c r="N18" s="1632">
        <v>5</v>
      </c>
      <c r="O18" s="1632">
        <v>5</v>
      </c>
      <c r="P18" s="2781">
        <v>5</v>
      </c>
      <c r="Q18" s="2128" t="s">
        <v>511</v>
      </c>
      <c r="R18" s="2003"/>
      <c r="S18" s="2026"/>
    </row>
    <row r="19" spans="1:19" ht="24">
      <c r="A19" s="2317" t="s">
        <v>1758</v>
      </c>
      <c r="B19" s="2320"/>
      <c r="C19" s="2321"/>
      <c r="D19" s="2313">
        <v>20</v>
      </c>
      <c r="E19" s="1133"/>
      <c r="F19" s="1133"/>
      <c r="G19" s="1133"/>
      <c r="H19" s="1637">
        <v>6.6</v>
      </c>
      <c r="I19" s="1133"/>
      <c r="J19" s="1133"/>
      <c r="K19" s="1133"/>
      <c r="L19" s="1637">
        <v>6.6</v>
      </c>
      <c r="M19" s="1133"/>
      <c r="N19" s="1133"/>
      <c r="O19" s="1133"/>
      <c r="P19" s="2412">
        <v>6.6</v>
      </c>
      <c r="Q19" s="2019" t="s">
        <v>359</v>
      </c>
      <c r="R19" s="2019"/>
      <c r="S19" s="2021"/>
    </row>
    <row r="20" spans="1:19" ht="24.75" thickBot="1">
      <c r="A20" s="2318" t="s">
        <v>1762</v>
      </c>
      <c r="B20" s="2351"/>
      <c r="C20" s="2277"/>
      <c r="D20" s="2313">
        <v>15</v>
      </c>
      <c r="E20" s="1133"/>
      <c r="F20" s="1133"/>
      <c r="G20" s="1124"/>
      <c r="H20" s="1125"/>
      <c r="I20" s="1124"/>
      <c r="J20" s="1124"/>
      <c r="K20" s="1124"/>
      <c r="L20" s="1124"/>
      <c r="M20" s="1124"/>
      <c r="N20" s="1124"/>
      <c r="O20" s="1124"/>
      <c r="P20" s="2776">
        <v>15</v>
      </c>
      <c r="Q20" s="1999"/>
      <c r="R20" s="1999"/>
      <c r="S20" s="2000"/>
    </row>
    <row r="21" spans="1:19" ht="24">
      <c r="A21" s="4297"/>
      <c r="B21" s="4298"/>
      <c r="C21" s="4299"/>
      <c r="D21" s="2313"/>
      <c r="E21" s="1133"/>
      <c r="F21" s="1134"/>
      <c r="G21" s="1124"/>
      <c r="H21" s="1125"/>
      <c r="I21" s="1124"/>
      <c r="J21" s="2314"/>
      <c r="K21" s="1124"/>
      <c r="L21" s="1124"/>
      <c r="M21" s="1124"/>
      <c r="N21" s="1124"/>
      <c r="O21" s="1124"/>
      <c r="P21" s="1136"/>
      <c r="Q21" s="2764" t="s">
        <v>504</v>
      </c>
      <c r="R21" s="1724"/>
      <c r="S21" s="1725"/>
    </row>
    <row r="22" spans="1:19" ht="24">
      <c r="A22" s="4294"/>
      <c r="B22" s="4295"/>
      <c r="C22" s="4296"/>
      <c r="D22" s="2220"/>
      <c r="E22" s="662"/>
      <c r="F22" s="663"/>
      <c r="G22" s="662"/>
      <c r="H22" s="663"/>
      <c r="I22" s="1133"/>
      <c r="J22" s="1135"/>
      <c r="K22" s="662"/>
      <c r="L22" s="662"/>
      <c r="M22" s="662"/>
      <c r="N22" s="662"/>
      <c r="O22" s="662"/>
      <c r="P22" s="1131"/>
      <c r="Q22" s="2778" t="s">
        <v>12</v>
      </c>
      <c r="R22" s="2032"/>
      <c r="S22" s="2033" t="s">
        <v>13</v>
      </c>
    </row>
    <row r="23" spans="1:19" ht="24">
      <c r="A23" s="2030"/>
      <c r="B23" s="2029"/>
      <c r="C23" s="2029"/>
      <c r="D23" s="2220"/>
      <c r="E23" s="662"/>
      <c r="F23" s="663"/>
      <c r="G23" s="662"/>
      <c r="H23" s="663"/>
      <c r="I23" s="1133"/>
      <c r="J23" s="1135"/>
      <c r="K23" s="662"/>
      <c r="L23" s="662"/>
      <c r="M23" s="662"/>
      <c r="N23" s="662"/>
      <c r="O23" s="662"/>
      <c r="P23" s="1131"/>
      <c r="Q23" s="2779"/>
      <c r="R23" s="1876"/>
      <c r="S23" s="2034"/>
    </row>
    <row r="24" spans="1:19" ht="24">
      <c r="A24" s="2028"/>
      <c r="B24" s="2029"/>
      <c r="C24" s="2029"/>
      <c r="D24" s="2220"/>
      <c r="E24" s="662"/>
      <c r="F24" s="663"/>
      <c r="G24" s="662"/>
      <c r="H24" s="663"/>
      <c r="I24" s="1133"/>
      <c r="J24" s="1135"/>
      <c r="K24" s="662"/>
      <c r="L24" s="662"/>
      <c r="M24" s="662"/>
      <c r="N24" s="662"/>
      <c r="O24" s="662"/>
      <c r="P24" s="1131"/>
      <c r="Q24" s="2035"/>
      <c r="R24" s="2036"/>
      <c r="S24" s="2037"/>
    </row>
    <row r="25" spans="1:19" ht="24.75" thickBot="1">
      <c r="A25" s="2028"/>
      <c r="B25" s="2029"/>
      <c r="C25" s="2029"/>
      <c r="D25" s="305"/>
      <c r="E25" s="1139"/>
      <c r="F25" s="1140"/>
      <c r="G25" s="1141"/>
      <c r="H25" s="1189"/>
      <c r="I25" s="1141"/>
      <c r="J25" s="1142"/>
      <c r="K25" s="1139"/>
      <c r="L25" s="1139"/>
      <c r="M25" s="1139"/>
      <c r="N25" s="1139"/>
      <c r="O25" s="1139"/>
      <c r="P25" s="1988"/>
      <c r="Q25" s="2044" t="s">
        <v>14</v>
      </c>
      <c r="R25" s="2045"/>
      <c r="S25" s="1875"/>
    </row>
    <row r="26" spans="1:19" ht="24" customHeight="1">
      <c r="A26" s="2038"/>
      <c r="B26" s="2029"/>
      <c r="C26" s="2029"/>
      <c r="D26" s="305"/>
      <c r="E26" s="1139"/>
      <c r="F26" s="1140"/>
      <c r="G26" s="1139"/>
      <c r="H26" s="1140"/>
      <c r="I26" s="1141"/>
      <c r="J26" s="1142"/>
      <c r="K26" s="1139"/>
      <c r="L26" s="1139"/>
      <c r="M26" s="1139"/>
      <c r="N26" s="1139"/>
      <c r="O26" s="1139"/>
      <c r="P26" s="1988"/>
      <c r="Q26" s="2031" t="s">
        <v>864</v>
      </c>
      <c r="R26" s="2122"/>
      <c r="S26" s="2123"/>
    </row>
    <row r="27" spans="1:19" ht="24" customHeight="1">
      <c r="A27" s="2041"/>
      <c r="B27" s="2042"/>
      <c r="C27" s="2042"/>
      <c r="D27" s="2043"/>
      <c r="E27" s="702"/>
      <c r="F27" s="703"/>
      <c r="G27" s="702"/>
      <c r="H27" s="703"/>
      <c r="I27" s="702"/>
      <c r="J27" s="704"/>
      <c r="K27" s="702"/>
      <c r="L27" s="702"/>
      <c r="M27" s="702"/>
      <c r="N27" s="702"/>
      <c r="O27" s="702"/>
      <c r="P27" s="1112"/>
      <c r="Q27" s="4306" t="s">
        <v>1540</v>
      </c>
      <c r="R27" s="4307"/>
      <c r="S27" s="4308"/>
    </row>
    <row r="28" spans="1:19" ht="24" customHeight="1">
      <c r="A28" s="3399" t="s">
        <v>61</v>
      </c>
      <c r="B28" s="3400"/>
      <c r="C28" s="3401"/>
      <c r="D28" s="2046">
        <f>SUM(D13:D27)</f>
        <v>100</v>
      </c>
      <c r="E28" s="168"/>
      <c r="F28" s="169"/>
      <c r="G28" s="168"/>
      <c r="H28" s="169"/>
      <c r="I28" s="168"/>
      <c r="J28" s="169"/>
      <c r="K28" s="170"/>
      <c r="L28" s="170"/>
      <c r="M28" s="170"/>
      <c r="N28" s="170"/>
      <c r="O28" s="170"/>
      <c r="P28" s="171"/>
      <c r="Q28" s="2528" t="s">
        <v>1539</v>
      </c>
      <c r="R28" s="2492"/>
      <c r="S28" s="2529"/>
    </row>
    <row r="29" spans="1:19" ht="24">
      <c r="A29" s="3374" t="s">
        <v>484</v>
      </c>
      <c r="B29" s="3375"/>
      <c r="C29" s="3376"/>
      <c r="D29" s="2050" t="s">
        <v>68</v>
      </c>
      <c r="E29" s="2051">
        <f>SUM(E13:E27)</f>
        <v>10</v>
      </c>
      <c r="F29" s="2051">
        <f>SUM(F13:F27)</f>
        <v>5</v>
      </c>
      <c r="G29" s="2051">
        <f t="shared" ref="G29:P29" si="0">SUM(G19:G28)</f>
        <v>0</v>
      </c>
      <c r="H29" s="2051">
        <f t="shared" si="0"/>
        <v>6.6</v>
      </c>
      <c r="I29" s="2051">
        <f t="shared" si="0"/>
        <v>0</v>
      </c>
      <c r="J29" s="2051">
        <f t="shared" si="0"/>
        <v>0</v>
      </c>
      <c r="K29" s="2051">
        <f t="shared" si="0"/>
        <v>0</v>
      </c>
      <c r="L29" s="2051">
        <f t="shared" si="0"/>
        <v>6.6</v>
      </c>
      <c r="M29" s="2051">
        <f t="shared" si="0"/>
        <v>0</v>
      </c>
      <c r="N29" s="2051">
        <f t="shared" si="0"/>
        <v>0</v>
      </c>
      <c r="O29" s="2051">
        <f t="shared" si="0"/>
        <v>0</v>
      </c>
      <c r="P29" s="2052">
        <f t="shared" si="0"/>
        <v>21.6</v>
      </c>
      <c r="Q29" s="2528" t="s">
        <v>1538</v>
      </c>
      <c r="R29" s="2492"/>
      <c r="S29" s="2529"/>
    </row>
    <row r="30" spans="1:19" ht="24">
      <c r="A30" s="3377"/>
      <c r="B30" s="3378"/>
      <c r="C30" s="3379"/>
      <c r="D30" s="2053" t="s">
        <v>69</v>
      </c>
      <c r="E30" s="176">
        <f>E29</f>
        <v>10</v>
      </c>
      <c r="F30" s="2051">
        <f>SUM(E29:F29)</f>
        <v>15</v>
      </c>
      <c r="G30" s="173">
        <f>SUM(E29:G29)</f>
        <v>15</v>
      </c>
      <c r="H30" s="173">
        <f>SUM(E29:H29)</f>
        <v>21.6</v>
      </c>
      <c r="I30" s="173">
        <f>SUM(E29:I29)</f>
        <v>21.6</v>
      </c>
      <c r="J30" s="173">
        <f>SUM(E29:J29)</f>
        <v>21.6</v>
      </c>
      <c r="K30" s="173">
        <f>SUM(E29:K29)</f>
        <v>21.6</v>
      </c>
      <c r="L30" s="173">
        <f>SUM(E29:L29)</f>
        <v>28.200000000000003</v>
      </c>
      <c r="M30" s="173">
        <f>SUM(E29:M29)</f>
        <v>28.200000000000003</v>
      </c>
      <c r="N30" s="173">
        <f>SUM(E29:N29)</f>
        <v>28.200000000000003</v>
      </c>
      <c r="O30" s="173">
        <f>SUM(E29:O29)</f>
        <v>28.200000000000003</v>
      </c>
      <c r="P30" s="174">
        <v>100</v>
      </c>
      <c r="Q30" s="2124"/>
      <c r="R30" s="2125"/>
      <c r="S30" s="2126"/>
    </row>
    <row r="31" spans="1:19" ht="24">
      <c r="A31" s="3365" t="s">
        <v>487</v>
      </c>
      <c r="B31" s="3366"/>
      <c r="C31" s="3367"/>
      <c r="D31" s="2054" t="s">
        <v>68</v>
      </c>
      <c r="E31" s="178"/>
      <c r="F31" s="179"/>
      <c r="G31" s="178"/>
      <c r="H31" s="179"/>
      <c r="I31" s="178"/>
      <c r="J31" s="179"/>
      <c r="K31" s="180"/>
      <c r="L31" s="180"/>
      <c r="M31" s="180"/>
      <c r="N31" s="180"/>
      <c r="O31" s="180"/>
      <c r="P31" s="181"/>
      <c r="Q31" s="2055" t="s">
        <v>813</v>
      </c>
      <c r="R31" s="2056"/>
      <c r="S31" s="3363">
        <v>0</v>
      </c>
    </row>
    <row r="32" spans="1:19" ht="24.75" thickBot="1">
      <c r="A32" s="3368"/>
      <c r="B32" s="3369"/>
      <c r="C32" s="3370"/>
      <c r="D32" s="2057" t="s">
        <v>72</v>
      </c>
      <c r="E32" s="183">
        <f>E31</f>
        <v>0</v>
      </c>
      <c r="F32" s="184">
        <f>SUM(E31:F31)</f>
        <v>0</v>
      </c>
      <c r="G32" s="184">
        <f>SUM(E31:G31)</f>
        <v>0</v>
      </c>
      <c r="H32" s="184">
        <f>SUM(E31:H31)</f>
        <v>0</v>
      </c>
      <c r="I32" s="184">
        <f>SUM(E31:I31)</f>
        <v>0</v>
      </c>
      <c r="J32" s="184">
        <f>SUM(E31:J31)</f>
        <v>0</v>
      </c>
      <c r="K32" s="184">
        <f>SUM(E31:K31)</f>
        <v>0</v>
      </c>
      <c r="L32" s="184">
        <f>SUM(E31:L31)</f>
        <v>0</v>
      </c>
      <c r="M32" s="184">
        <f>SUM(E31:M31)</f>
        <v>0</v>
      </c>
      <c r="N32" s="184">
        <f>SUM(E31:N31)</f>
        <v>0</v>
      </c>
      <c r="O32" s="184">
        <f>SUM(E31:O31)</f>
        <v>0</v>
      </c>
      <c r="P32" s="185">
        <f>SUM(E31:P31)</f>
        <v>0</v>
      </c>
      <c r="Q32" s="2058" t="s">
        <v>814</v>
      </c>
      <c r="R32" s="2059"/>
      <c r="S32" s="3364"/>
    </row>
    <row r="33" ht="15.75" customHeight="1"/>
  </sheetData>
  <mergeCells count="26">
    <mergeCell ref="S31:S32"/>
    <mergeCell ref="A15:C15"/>
    <mergeCell ref="A1:S1"/>
    <mergeCell ref="A3:S3"/>
    <mergeCell ref="A4:B6"/>
    <mergeCell ref="C4:S4"/>
    <mergeCell ref="C6:S6"/>
    <mergeCell ref="A2:S2"/>
    <mergeCell ref="A31:C32"/>
    <mergeCell ref="A22:C22"/>
    <mergeCell ref="A21:C21"/>
    <mergeCell ref="A14:C14"/>
    <mergeCell ref="C5:S5"/>
    <mergeCell ref="A28:C28"/>
    <mergeCell ref="A29:C30"/>
    <mergeCell ref="Q27:S27"/>
    <mergeCell ref="Q13:R14"/>
    <mergeCell ref="A13:C13"/>
    <mergeCell ref="A11:C12"/>
    <mergeCell ref="E11:P11"/>
    <mergeCell ref="C7:P7"/>
    <mergeCell ref="Q7:S7"/>
    <mergeCell ref="Q8:S8"/>
    <mergeCell ref="C8:P8"/>
    <mergeCell ref="C9:P9"/>
    <mergeCell ref="Q11:S11"/>
  </mergeCells>
  <phoneticPr fontId="57" type="noConversion"/>
  <pageMargins left="0.7" right="0.7" top="0.75" bottom="0.75" header="0.3" footer="0.3"/>
  <pageSetup paperSize="9" scale="55" orientation="landscape" r:id="rId1"/>
  <headerFooter>
    <oddHeader>&amp;R47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6"/>
  </sheetPr>
  <dimension ref="A1:S32"/>
  <sheetViews>
    <sheetView view="pageBreakPreview" zoomScale="60" zoomScaleNormal="125" zoomScalePageLayoutView="70" workbookViewId="0">
      <selection activeCell="F31" sqref="F31"/>
    </sheetView>
  </sheetViews>
  <sheetFormatPr defaultColWidth="8.85546875" defaultRowHeight="17.25"/>
  <cols>
    <col min="1" max="1" width="15.140625" style="1995" customWidth="1"/>
    <col min="2" max="2" width="11.85546875" style="1995" customWidth="1"/>
    <col min="3" max="3" width="34.85546875" style="1995" customWidth="1"/>
    <col min="4" max="4" width="16.140625" style="1995" bestFit="1" customWidth="1"/>
    <col min="5" max="5" width="4.42578125" style="1995" bestFit="1" customWidth="1"/>
    <col min="6" max="6" width="4.5703125" style="1995" bestFit="1" customWidth="1"/>
    <col min="7" max="8" width="4.42578125" style="1995" bestFit="1" customWidth="1"/>
    <col min="9" max="9" width="4.5703125" style="1995" bestFit="1" customWidth="1"/>
    <col min="10" max="10" width="4.42578125" style="1995" bestFit="1" customWidth="1"/>
    <col min="11" max="11" width="5" style="1995" bestFit="1" customWidth="1"/>
    <col min="12" max="12" width="4.5703125" style="1995" bestFit="1" customWidth="1"/>
    <col min="13" max="16" width="4.42578125" style="1995" bestFit="1" customWidth="1"/>
    <col min="17" max="17" width="18.5703125" style="1995" customWidth="1"/>
    <col min="18" max="18" width="16.42578125" style="1995" customWidth="1"/>
    <col min="19" max="19" width="22.140625" style="1995" customWidth="1"/>
    <col min="20" max="16384" width="8.85546875" style="1995"/>
  </cols>
  <sheetData>
    <row r="1" spans="1:19" ht="24">
      <c r="A1" s="3426" t="s">
        <v>1013</v>
      </c>
      <c r="B1" s="3373"/>
      <c r="C1" s="3373"/>
      <c r="D1" s="3373"/>
      <c r="E1" s="3373"/>
      <c r="F1" s="3373"/>
      <c r="G1" s="3373"/>
      <c r="H1" s="3373"/>
      <c r="I1" s="3373"/>
      <c r="J1" s="3373"/>
      <c r="K1" s="3373"/>
      <c r="L1" s="3373"/>
      <c r="M1" s="3373"/>
      <c r="N1" s="3373"/>
      <c r="O1" s="3373"/>
      <c r="P1" s="3373"/>
      <c r="Q1" s="3373"/>
      <c r="R1" s="3373"/>
      <c r="S1" s="3427"/>
    </row>
    <row r="2" spans="1:19" ht="24" hidden="1">
      <c r="A2" s="3438" t="s">
        <v>1553</v>
      </c>
      <c r="B2" s="3439"/>
      <c r="C2" s="3439"/>
      <c r="D2" s="3439"/>
      <c r="E2" s="3439"/>
      <c r="F2" s="3439"/>
      <c r="G2" s="3439"/>
      <c r="H2" s="3439"/>
      <c r="I2" s="3439"/>
      <c r="J2" s="3439"/>
      <c r="K2" s="3439"/>
      <c r="L2" s="3439"/>
      <c r="M2" s="3439"/>
      <c r="N2" s="3439"/>
      <c r="O2" s="3439"/>
      <c r="P2" s="3439"/>
      <c r="Q2" s="3439"/>
      <c r="R2" s="3439"/>
      <c r="S2" s="3440"/>
    </row>
    <row r="3" spans="1:19" ht="24.75" thickBot="1">
      <c r="A3" s="3428" t="s">
        <v>1475</v>
      </c>
      <c r="B3" s="2853"/>
      <c r="C3" s="2853"/>
      <c r="D3" s="2853"/>
      <c r="E3" s="2853"/>
      <c r="F3" s="2853"/>
      <c r="G3" s="2853"/>
      <c r="H3" s="2853"/>
      <c r="I3" s="2853"/>
      <c r="J3" s="2853"/>
      <c r="K3" s="2853"/>
      <c r="L3" s="2853"/>
      <c r="M3" s="2853"/>
      <c r="N3" s="2853"/>
      <c r="O3" s="2853"/>
      <c r="P3" s="2853"/>
      <c r="Q3" s="2853"/>
      <c r="R3" s="2853"/>
      <c r="S3" s="2854"/>
    </row>
    <row r="4" spans="1:19" ht="24">
      <c r="A4" s="3441" t="s">
        <v>837</v>
      </c>
      <c r="B4" s="3442"/>
      <c r="C4" s="3446" t="s">
        <v>1552</v>
      </c>
      <c r="D4" s="3446"/>
      <c r="E4" s="3446"/>
      <c r="F4" s="3446"/>
      <c r="G4" s="3446"/>
      <c r="H4" s="3446"/>
      <c r="I4" s="3446"/>
      <c r="J4" s="3446"/>
      <c r="K4" s="3446"/>
      <c r="L4" s="3446"/>
      <c r="M4" s="3446"/>
      <c r="N4" s="3446"/>
      <c r="O4" s="3446"/>
      <c r="P4" s="3446"/>
      <c r="Q4" s="3446"/>
      <c r="R4" s="3446"/>
      <c r="S4" s="3447"/>
    </row>
    <row r="5" spans="1:19" ht="24.75" thickBot="1">
      <c r="A5" s="3443"/>
      <c r="B5" s="3444"/>
      <c r="C5" s="3448"/>
      <c r="D5" s="3448"/>
      <c r="E5" s="3448"/>
      <c r="F5" s="3448"/>
      <c r="G5" s="3448"/>
      <c r="H5" s="3448"/>
      <c r="I5" s="3448"/>
      <c r="J5" s="3448"/>
      <c r="K5" s="3448"/>
      <c r="L5" s="3448"/>
      <c r="M5" s="3448"/>
      <c r="N5" s="3448"/>
      <c r="O5" s="3448"/>
      <c r="P5" s="3448"/>
      <c r="Q5" s="3448"/>
      <c r="R5" s="3448"/>
      <c r="S5" s="3449"/>
    </row>
    <row r="6" spans="1:19" ht="24.75" thickBot="1">
      <c r="A6" s="1996" t="s">
        <v>63</v>
      </c>
      <c r="B6" s="1997"/>
      <c r="C6" s="3430" t="s">
        <v>1826</v>
      </c>
      <c r="D6" s="3430"/>
      <c r="E6" s="3430"/>
      <c r="F6" s="3430"/>
      <c r="G6" s="3430"/>
      <c r="H6" s="3430"/>
      <c r="I6" s="3430"/>
      <c r="J6" s="3430"/>
      <c r="K6" s="3430"/>
      <c r="L6" s="3430"/>
      <c r="M6" s="3430"/>
      <c r="N6" s="3430"/>
      <c r="O6" s="3430"/>
      <c r="P6" s="3431"/>
      <c r="Q6" s="3396" t="s">
        <v>564</v>
      </c>
      <c r="R6" s="3397"/>
      <c r="S6" s="3398"/>
    </row>
    <row r="7" spans="1:19" ht="24">
      <c r="A7" s="4317" t="s">
        <v>62</v>
      </c>
      <c r="B7" s="4318"/>
      <c r="C7" s="3433" t="s">
        <v>1981</v>
      </c>
      <c r="D7" s="3433"/>
      <c r="E7" s="3433"/>
      <c r="F7" s="3433"/>
      <c r="G7" s="3433"/>
      <c r="H7" s="3433"/>
      <c r="I7" s="3433"/>
      <c r="J7" s="3433"/>
      <c r="K7" s="3433"/>
      <c r="L7" s="3433"/>
      <c r="M7" s="3433"/>
      <c r="N7" s="3433"/>
      <c r="O7" s="3433"/>
      <c r="P7" s="3434"/>
      <c r="Q7" s="3743" t="s">
        <v>1834</v>
      </c>
      <c r="R7" s="3744"/>
      <c r="S7" s="3745"/>
    </row>
    <row r="8" spans="1:19" ht="24">
      <c r="A8" s="4319"/>
      <c r="B8" s="4320"/>
      <c r="C8" s="4122"/>
      <c r="D8" s="4122"/>
      <c r="E8" s="4122"/>
      <c r="F8" s="4122"/>
      <c r="G8" s="4122"/>
      <c r="H8" s="4122"/>
      <c r="I8" s="4122"/>
      <c r="J8" s="4122"/>
      <c r="K8" s="4122"/>
      <c r="L8" s="4122"/>
      <c r="M8" s="4122"/>
      <c r="N8" s="4122"/>
      <c r="O8" s="4122"/>
      <c r="P8" s="4123"/>
      <c r="Q8" s="1998" t="s">
        <v>613</v>
      </c>
      <c r="R8" s="1999"/>
      <c r="S8" s="2000"/>
    </row>
    <row r="9" spans="1:19" ht="24.75" thickBot="1">
      <c r="A9" s="4321"/>
      <c r="B9" s="4322"/>
      <c r="C9" s="4323"/>
      <c r="D9" s="4323"/>
      <c r="E9" s="4324"/>
      <c r="F9" s="4324"/>
      <c r="G9" s="4324"/>
      <c r="H9" s="4324"/>
      <c r="I9" s="4324"/>
      <c r="J9" s="4324"/>
      <c r="K9" s="4324"/>
      <c r="L9" s="4324"/>
      <c r="M9" s="4324"/>
      <c r="N9" s="4324"/>
      <c r="O9" s="4324"/>
      <c r="P9" s="4324"/>
      <c r="Q9" s="4284" t="s">
        <v>1132</v>
      </c>
      <c r="R9" s="4285"/>
      <c r="S9" s="4286"/>
    </row>
    <row r="10" spans="1:19" ht="24.75" thickBot="1">
      <c r="A10" s="3402" t="s">
        <v>499</v>
      </c>
      <c r="B10" s="3403"/>
      <c r="C10" s="3403"/>
      <c r="D10" s="2001" t="s">
        <v>593</v>
      </c>
      <c r="E10" s="3407" t="s">
        <v>582</v>
      </c>
      <c r="F10" s="3407"/>
      <c r="G10" s="3407"/>
      <c r="H10" s="3407"/>
      <c r="I10" s="3407"/>
      <c r="J10" s="3407"/>
      <c r="K10" s="3407"/>
      <c r="L10" s="3407"/>
      <c r="M10" s="3407"/>
      <c r="N10" s="3407"/>
      <c r="O10" s="3407"/>
      <c r="P10" s="3408"/>
      <c r="Q10" s="2002" t="s">
        <v>525</v>
      </c>
      <c r="R10" s="2003"/>
      <c r="S10" s="2004" t="s">
        <v>502</v>
      </c>
    </row>
    <row r="11" spans="1:19" ht="24" customHeight="1">
      <c r="A11" s="4282"/>
      <c r="B11" s="4283"/>
      <c r="C11" s="4283"/>
      <c r="D11" s="2066" t="s">
        <v>60</v>
      </c>
      <c r="E11" s="2005" t="s">
        <v>0</v>
      </c>
      <c r="F11" s="2006" t="s">
        <v>1</v>
      </c>
      <c r="G11" s="2007" t="s">
        <v>2</v>
      </c>
      <c r="H11" s="2008" t="s">
        <v>3</v>
      </c>
      <c r="I11" s="2008" t="s">
        <v>4</v>
      </c>
      <c r="J11" s="2008" t="s">
        <v>5</v>
      </c>
      <c r="K11" s="2008" t="s">
        <v>6</v>
      </c>
      <c r="L11" s="2008" t="s">
        <v>7</v>
      </c>
      <c r="M11" s="2008" t="s">
        <v>8</v>
      </c>
      <c r="N11" s="2008" t="s">
        <v>9</v>
      </c>
      <c r="O11" s="2008" t="s">
        <v>10</v>
      </c>
      <c r="P11" s="2009" t="s">
        <v>11</v>
      </c>
      <c r="Q11" s="4278" t="s">
        <v>1333</v>
      </c>
      <c r="R11" s="4279"/>
      <c r="S11" s="1986" t="s">
        <v>1280</v>
      </c>
    </row>
    <row r="12" spans="1:19" ht="24.75" thickBot="1">
      <c r="A12" s="3140" t="s">
        <v>1551</v>
      </c>
      <c r="B12" s="3141"/>
      <c r="C12" s="3142"/>
      <c r="D12" s="1760">
        <v>10</v>
      </c>
      <c r="E12" s="1119">
        <v>10</v>
      </c>
      <c r="F12" s="1120"/>
      <c r="G12" s="1120"/>
      <c r="H12" s="1120"/>
      <c r="I12" s="1120"/>
      <c r="J12" s="1120"/>
      <c r="K12" s="1120"/>
      <c r="L12" s="1120"/>
      <c r="M12" s="1120"/>
      <c r="N12" s="1120"/>
      <c r="O12" s="1120"/>
      <c r="P12" s="1123"/>
      <c r="Q12" s="4316"/>
      <c r="R12" s="4281"/>
      <c r="S12" s="2011"/>
    </row>
    <row r="13" spans="1:19" ht="24.75" thickBot="1">
      <c r="A13" s="3143" t="s">
        <v>1550</v>
      </c>
      <c r="B13" s="3144"/>
      <c r="C13" s="3145"/>
      <c r="D13" s="2014" t="s">
        <v>457</v>
      </c>
      <c r="E13" s="1049">
        <v>5</v>
      </c>
      <c r="F13" s="1049">
        <v>5</v>
      </c>
      <c r="G13" s="1126"/>
      <c r="H13" s="1126"/>
      <c r="I13" s="1126"/>
      <c r="J13" s="1126"/>
      <c r="K13" s="1126"/>
      <c r="L13" s="1126"/>
      <c r="M13" s="1126"/>
      <c r="N13" s="1126"/>
      <c r="O13" s="1126"/>
      <c r="P13" s="1129"/>
      <c r="Q13" s="2127" t="s">
        <v>510</v>
      </c>
      <c r="R13" s="2016"/>
      <c r="S13" s="2017"/>
    </row>
    <row r="14" spans="1:19" ht="24">
      <c r="A14" s="3143" t="s">
        <v>1549</v>
      </c>
      <c r="B14" s="3144"/>
      <c r="C14" s="3145"/>
      <c r="D14" s="2018">
        <v>15</v>
      </c>
      <c r="E14" s="662"/>
      <c r="F14" s="1137">
        <v>15</v>
      </c>
      <c r="G14" s="1133"/>
      <c r="H14" s="662"/>
      <c r="I14" s="662"/>
      <c r="J14" s="662"/>
      <c r="K14" s="662"/>
      <c r="L14" s="662"/>
      <c r="M14" s="662"/>
      <c r="N14" s="662"/>
      <c r="O14" s="662"/>
      <c r="P14" s="1131"/>
      <c r="Q14" s="2019" t="s">
        <v>1279</v>
      </c>
      <c r="R14" s="2020"/>
      <c r="S14" s="2021"/>
    </row>
    <row r="15" spans="1:19" ht="24">
      <c r="A15" s="4312" t="s">
        <v>1548</v>
      </c>
      <c r="B15" s="4313"/>
      <c r="C15" s="4313"/>
      <c r="D15" s="2018">
        <v>10</v>
      </c>
      <c r="E15" s="662"/>
      <c r="F15" s="662"/>
      <c r="G15" s="1137">
        <v>10</v>
      </c>
      <c r="H15" s="662"/>
      <c r="I15" s="662"/>
      <c r="J15" s="662"/>
      <c r="K15" s="662"/>
      <c r="L15" s="662"/>
      <c r="M15" s="662"/>
      <c r="N15" s="662"/>
      <c r="O15" s="662"/>
      <c r="P15" s="1131"/>
      <c r="Q15" s="1999"/>
      <c r="R15" s="1999"/>
      <c r="S15" s="2000"/>
    </row>
    <row r="16" spans="1:19" ht="24.75" thickBot="1">
      <c r="A16" s="4312" t="s">
        <v>1547</v>
      </c>
      <c r="B16" s="4313"/>
      <c r="C16" s="4313"/>
      <c r="D16" s="2018">
        <v>20</v>
      </c>
      <c r="E16" s="662"/>
      <c r="F16" s="662"/>
      <c r="G16" s="662"/>
      <c r="H16" s="1137">
        <v>2.2000000000000002</v>
      </c>
      <c r="I16" s="1137">
        <v>2</v>
      </c>
      <c r="J16" s="1137">
        <v>2</v>
      </c>
      <c r="K16" s="1137">
        <v>2</v>
      </c>
      <c r="L16" s="1137">
        <v>2</v>
      </c>
      <c r="M16" s="1137">
        <v>2</v>
      </c>
      <c r="N16" s="1137">
        <v>2</v>
      </c>
      <c r="O16" s="1137">
        <v>2</v>
      </c>
      <c r="P16" s="2402">
        <v>2</v>
      </c>
      <c r="Q16" s="2023"/>
      <c r="R16" s="2024"/>
      <c r="S16" s="2025"/>
    </row>
    <row r="17" spans="1:19" ht="24.75" thickBot="1">
      <c r="A17" s="4312" t="s">
        <v>1546</v>
      </c>
      <c r="B17" s="4313"/>
      <c r="C17" s="4313"/>
      <c r="D17" s="2018">
        <v>15</v>
      </c>
      <c r="E17" s="662"/>
      <c r="F17" s="662"/>
      <c r="G17" s="662"/>
      <c r="H17" s="655">
        <v>1.6</v>
      </c>
      <c r="I17" s="655">
        <v>1.6</v>
      </c>
      <c r="J17" s="655">
        <v>1.6</v>
      </c>
      <c r="K17" s="655">
        <v>1.6</v>
      </c>
      <c r="L17" s="655">
        <v>1.6</v>
      </c>
      <c r="M17" s="655">
        <v>1.6</v>
      </c>
      <c r="N17" s="655">
        <v>1.6</v>
      </c>
      <c r="O17" s="655">
        <v>1.6</v>
      </c>
      <c r="P17" s="2777">
        <v>1.6</v>
      </c>
      <c r="Q17" s="2128" t="s">
        <v>511</v>
      </c>
      <c r="R17" s="2003"/>
      <c r="S17" s="2026"/>
    </row>
    <row r="18" spans="1:19" ht="24">
      <c r="A18" s="4312" t="s">
        <v>1545</v>
      </c>
      <c r="B18" s="4313"/>
      <c r="C18" s="4313"/>
      <c r="D18" s="2018">
        <v>10</v>
      </c>
      <c r="E18" s="662"/>
      <c r="F18" s="662"/>
      <c r="G18" s="662"/>
      <c r="H18" s="662"/>
      <c r="I18" s="1133"/>
      <c r="J18" s="1137">
        <v>10</v>
      </c>
      <c r="K18" s="662"/>
      <c r="L18" s="662"/>
      <c r="M18" s="662"/>
      <c r="N18" s="662"/>
      <c r="O18" s="662"/>
      <c r="P18" s="1131"/>
      <c r="Q18" s="2019" t="s">
        <v>359</v>
      </c>
      <c r="R18" s="2019"/>
      <c r="S18" s="2021"/>
    </row>
    <row r="19" spans="1:19" ht="24">
      <c r="A19" s="4312" t="s">
        <v>1544</v>
      </c>
      <c r="B19" s="4313"/>
      <c r="C19" s="4313"/>
      <c r="D19" s="2018">
        <v>10</v>
      </c>
      <c r="E19" s="662"/>
      <c r="F19" s="662"/>
      <c r="G19" s="662"/>
      <c r="H19" s="663"/>
      <c r="I19" s="662"/>
      <c r="J19" s="1130"/>
      <c r="K19" s="662"/>
      <c r="L19" s="662"/>
      <c r="M19" s="662"/>
      <c r="N19" s="1137">
        <v>10</v>
      </c>
      <c r="O19" s="662"/>
      <c r="P19" s="1131"/>
      <c r="Q19" s="2022"/>
      <c r="R19" s="1999"/>
      <c r="S19" s="2000"/>
    </row>
    <row r="20" spans="1:19" ht="24">
      <c r="A20" s="4312" t="s">
        <v>1543</v>
      </c>
      <c r="B20" s="4313"/>
      <c r="C20" s="4313"/>
      <c r="D20" s="2018">
        <v>10</v>
      </c>
      <c r="E20" s="662"/>
      <c r="F20" s="663"/>
      <c r="G20" s="662"/>
      <c r="H20" s="662"/>
      <c r="I20" s="662"/>
      <c r="J20" s="1137">
        <v>1.4</v>
      </c>
      <c r="K20" s="1137">
        <v>1.4</v>
      </c>
      <c r="L20" s="1137">
        <v>1.4</v>
      </c>
      <c r="M20" s="1137">
        <v>1.4</v>
      </c>
      <c r="N20" s="1137">
        <v>1.4</v>
      </c>
      <c r="O20" s="1137">
        <v>1.4</v>
      </c>
      <c r="P20" s="1137">
        <v>1.4</v>
      </c>
      <c r="Q20" s="2022"/>
      <c r="R20" s="1999"/>
      <c r="S20" s="2000"/>
    </row>
    <row r="21" spans="1:19" ht="24.75" thickBot="1">
      <c r="A21" s="2028"/>
      <c r="B21" s="2029"/>
      <c r="C21" s="2029"/>
      <c r="D21" s="1866"/>
      <c r="E21" s="662"/>
      <c r="F21" s="663"/>
      <c r="G21" s="662"/>
      <c r="H21" s="663"/>
      <c r="I21" s="662"/>
      <c r="J21" s="1130"/>
      <c r="K21" s="662"/>
      <c r="L21" s="662"/>
      <c r="M21" s="662"/>
      <c r="N21" s="662"/>
      <c r="O21" s="662"/>
      <c r="P21" s="1131"/>
      <c r="Q21" s="2022"/>
      <c r="R21" s="1999"/>
      <c r="S21" s="2000"/>
    </row>
    <row r="22" spans="1:19" ht="24">
      <c r="A22" s="2030"/>
      <c r="B22" s="2029"/>
      <c r="C22" s="2029"/>
      <c r="D22" s="1866"/>
      <c r="E22" s="662"/>
      <c r="F22" s="663"/>
      <c r="G22" s="662"/>
      <c r="H22" s="663"/>
      <c r="I22" s="662"/>
      <c r="J22" s="1130"/>
      <c r="K22" s="662"/>
      <c r="L22" s="662"/>
      <c r="M22" s="662"/>
      <c r="N22" s="662"/>
      <c r="O22" s="662"/>
      <c r="P22" s="1131"/>
      <c r="Q22" s="2031" t="s">
        <v>504</v>
      </c>
      <c r="R22" s="1724"/>
      <c r="S22" s="1725"/>
    </row>
    <row r="23" spans="1:19" ht="24">
      <c r="A23" s="2030"/>
      <c r="B23" s="2029"/>
      <c r="C23" s="2029"/>
      <c r="D23" s="1866"/>
      <c r="E23" s="662"/>
      <c r="F23" s="663"/>
      <c r="G23" s="662"/>
      <c r="H23" s="663"/>
      <c r="I23" s="1133"/>
      <c r="J23" s="1135"/>
      <c r="K23" s="662"/>
      <c r="L23" s="662"/>
      <c r="M23" s="662"/>
      <c r="N23" s="662"/>
      <c r="O23" s="662"/>
      <c r="P23" s="1131"/>
      <c r="Q23" s="4314" t="s">
        <v>12</v>
      </c>
      <c r="R23" s="4315"/>
      <c r="S23" s="2033" t="s">
        <v>13</v>
      </c>
    </row>
    <row r="24" spans="1:19" ht="24">
      <c r="A24" s="2028"/>
      <c r="B24" s="2029"/>
      <c r="C24" s="2029"/>
      <c r="D24" s="1866"/>
      <c r="E24" s="662"/>
      <c r="F24" s="663"/>
      <c r="G24" s="662"/>
      <c r="H24" s="663"/>
      <c r="I24" s="1133"/>
      <c r="J24" s="1135"/>
      <c r="K24" s="662"/>
      <c r="L24" s="662"/>
      <c r="M24" s="662"/>
      <c r="N24" s="662"/>
      <c r="O24" s="662"/>
      <c r="P24" s="1131"/>
      <c r="Q24" s="3285">
        <v>40000</v>
      </c>
      <c r="R24" s="3286"/>
      <c r="S24" s="2034"/>
    </row>
    <row r="25" spans="1:19" ht="24">
      <c r="A25" s="2028"/>
      <c r="B25" s="2029"/>
      <c r="C25" s="2029"/>
      <c r="D25" s="305"/>
      <c r="E25" s="1139"/>
      <c r="F25" s="1140"/>
      <c r="G25" s="1141"/>
      <c r="H25" s="1189"/>
      <c r="I25" s="1141"/>
      <c r="J25" s="1142"/>
      <c r="K25" s="1139"/>
      <c r="L25" s="1139"/>
      <c r="M25" s="1139"/>
      <c r="N25" s="1139"/>
      <c r="O25" s="1139"/>
      <c r="P25" s="1988"/>
      <c r="Q25" s="2035"/>
      <c r="R25" s="2036"/>
      <c r="S25" s="2037"/>
    </row>
    <row r="26" spans="1:19" ht="24">
      <c r="A26" s="2038"/>
      <c r="B26" s="2029"/>
      <c r="C26" s="2029"/>
      <c r="D26" s="305"/>
      <c r="E26" s="1139"/>
      <c r="F26" s="1140"/>
      <c r="G26" s="1139"/>
      <c r="H26" s="1140"/>
      <c r="I26" s="1141"/>
      <c r="J26" s="1142"/>
      <c r="K26" s="1139"/>
      <c r="L26" s="1139"/>
      <c r="M26" s="1139"/>
      <c r="N26" s="1139"/>
      <c r="O26" s="1139"/>
      <c r="P26" s="1988"/>
      <c r="Q26" s="2023"/>
      <c r="R26" s="2039"/>
      <c r="S26" s="2040"/>
    </row>
    <row r="27" spans="1:19" ht="24.75" thickBot="1">
      <c r="A27" s="2041"/>
      <c r="B27" s="2042"/>
      <c r="C27" s="2042"/>
      <c r="D27" s="2043"/>
      <c r="E27" s="702"/>
      <c r="F27" s="703"/>
      <c r="G27" s="702"/>
      <c r="H27" s="703"/>
      <c r="I27" s="702"/>
      <c r="J27" s="704"/>
      <c r="K27" s="702"/>
      <c r="L27" s="702"/>
      <c r="M27" s="702"/>
      <c r="N27" s="702"/>
      <c r="O27" s="702"/>
      <c r="P27" s="1112"/>
      <c r="Q27" s="2044" t="s">
        <v>14</v>
      </c>
      <c r="R27" s="2045"/>
      <c r="S27" s="1875">
        <v>40000</v>
      </c>
    </row>
    <row r="28" spans="1:19" ht="24.75" thickBot="1">
      <c r="A28" s="3399" t="s">
        <v>61</v>
      </c>
      <c r="B28" s="3400"/>
      <c r="C28" s="3401"/>
      <c r="D28" s="2046">
        <f>SUM(D12:D27)</f>
        <v>100</v>
      </c>
      <c r="E28" s="168"/>
      <c r="F28" s="169"/>
      <c r="G28" s="168"/>
      <c r="H28" s="169"/>
      <c r="I28" s="168"/>
      <c r="J28" s="169"/>
      <c r="K28" s="170"/>
      <c r="L28" s="170"/>
      <c r="M28" s="170"/>
      <c r="N28" s="170"/>
      <c r="O28" s="170"/>
      <c r="P28" s="171"/>
      <c r="Q28" s="2047" t="s">
        <v>864</v>
      </c>
      <c r="R28" s="2048"/>
      <c r="S28" s="2049"/>
    </row>
    <row r="29" spans="1:19" ht="24">
      <c r="A29" s="3374" t="s">
        <v>484</v>
      </c>
      <c r="B29" s="3375"/>
      <c r="C29" s="3376"/>
      <c r="D29" s="2050" t="s">
        <v>68</v>
      </c>
      <c r="E29" s="2051">
        <f>SUM(E12:E27)</f>
        <v>15</v>
      </c>
      <c r="F29" s="2051">
        <f>SUM(F12:F27)</f>
        <v>20</v>
      </c>
      <c r="G29" s="2051">
        <f t="shared" ref="G29:P29" si="0">SUM(G14:G28)</f>
        <v>10</v>
      </c>
      <c r="H29" s="2051">
        <f t="shared" si="0"/>
        <v>3.8000000000000003</v>
      </c>
      <c r="I29" s="2051">
        <f t="shared" si="0"/>
        <v>3.6</v>
      </c>
      <c r="J29" s="2051">
        <f t="shared" si="0"/>
        <v>15</v>
      </c>
      <c r="K29" s="2051">
        <f t="shared" si="0"/>
        <v>5</v>
      </c>
      <c r="L29" s="2051">
        <f t="shared" si="0"/>
        <v>5</v>
      </c>
      <c r="M29" s="2051">
        <f t="shared" si="0"/>
        <v>5</v>
      </c>
      <c r="N29" s="2051">
        <f t="shared" si="0"/>
        <v>15</v>
      </c>
      <c r="O29" s="2051">
        <f t="shared" si="0"/>
        <v>5</v>
      </c>
      <c r="P29" s="2052">
        <f t="shared" si="0"/>
        <v>5</v>
      </c>
      <c r="Q29" s="4309" t="s">
        <v>1542</v>
      </c>
      <c r="R29" s="4310"/>
      <c r="S29" s="4311"/>
    </row>
    <row r="30" spans="1:19" ht="24">
      <c r="A30" s="3377"/>
      <c r="B30" s="3378"/>
      <c r="C30" s="3379"/>
      <c r="D30" s="2053" t="s">
        <v>69</v>
      </c>
      <c r="E30" s="176">
        <f>E29</f>
        <v>15</v>
      </c>
      <c r="F30" s="2051">
        <f>SUM(E29:F29)</f>
        <v>35</v>
      </c>
      <c r="G30" s="173">
        <f>SUM(E29:G29)</f>
        <v>45</v>
      </c>
      <c r="H30" s="173">
        <f>SUM(E29:H29)</f>
        <v>48.8</v>
      </c>
      <c r="I30" s="173">
        <f>SUM(E29:I29)</f>
        <v>52.4</v>
      </c>
      <c r="J30" s="173">
        <f>SUM(E29:J29)</f>
        <v>67.400000000000006</v>
      </c>
      <c r="K30" s="173">
        <f>SUM(E29:K29)</f>
        <v>72.400000000000006</v>
      </c>
      <c r="L30" s="173">
        <f>SUM(E29:L29)</f>
        <v>77.400000000000006</v>
      </c>
      <c r="M30" s="173">
        <f>SUM(E29:M29)</f>
        <v>82.4</v>
      </c>
      <c r="N30" s="173">
        <f>SUM(E29:N29)</f>
        <v>97.4</v>
      </c>
      <c r="O30" s="173">
        <f>SUM(E29:O29)</f>
        <v>102.4</v>
      </c>
      <c r="P30" s="174">
        <v>100</v>
      </c>
      <c r="Q30" s="2023"/>
      <c r="R30" s="2023"/>
      <c r="S30" s="2040"/>
    </row>
    <row r="31" spans="1:19" ht="24">
      <c r="A31" s="3365" t="s">
        <v>487</v>
      </c>
      <c r="B31" s="3366"/>
      <c r="C31" s="3367"/>
      <c r="D31" s="2054" t="s">
        <v>68</v>
      </c>
      <c r="E31" s="178"/>
      <c r="F31" s="179"/>
      <c r="G31" s="178"/>
      <c r="H31" s="179"/>
      <c r="I31" s="178"/>
      <c r="J31" s="179"/>
      <c r="K31" s="180"/>
      <c r="L31" s="180"/>
      <c r="M31" s="180"/>
      <c r="N31" s="180"/>
      <c r="O31" s="180"/>
      <c r="P31" s="181"/>
      <c r="Q31" s="2055" t="s">
        <v>813</v>
      </c>
      <c r="R31" s="2056"/>
      <c r="S31" s="3363">
        <v>0</v>
      </c>
    </row>
    <row r="32" spans="1:19" ht="24.75" thickBot="1">
      <c r="A32" s="3368"/>
      <c r="B32" s="3369"/>
      <c r="C32" s="3370"/>
      <c r="D32" s="2057" t="s">
        <v>72</v>
      </c>
      <c r="E32" s="183">
        <f>E31</f>
        <v>0</v>
      </c>
      <c r="F32" s="184">
        <f>SUM(E31:F31)</f>
        <v>0</v>
      </c>
      <c r="G32" s="184">
        <f>SUM(E31:G31)</f>
        <v>0</v>
      </c>
      <c r="H32" s="184">
        <f>SUM(E31:H31)</f>
        <v>0</v>
      </c>
      <c r="I32" s="184">
        <f>SUM(E31:I31)</f>
        <v>0</v>
      </c>
      <c r="J32" s="184">
        <f>SUM(E31:J31)</f>
        <v>0</v>
      </c>
      <c r="K32" s="184">
        <f>SUM(E31:K31)</f>
        <v>0</v>
      </c>
      <c r="L32" s="184">
        <f>SUM(E31:L31)</f>
        <v>0</v>
      </c>
      <c r="M32" s="184">
        <f>SUM(E31:M31)</f>
        <v>0</v>
      </c>
      <c r="N32" s="184">
        <f>SUM(E31:N31)</f>
        <v>0</v>
      </c>
      <c r="O32" s="184">
        <f>SUM(E31:O31)</f>
        <v>0</v>
      </c>
      <c r="P32" s="185">
        <f>SUM(E31:P31)</f>
        <v>0</v>
      </c>
      <c r="Q32" s="2058" t="s">
        <v>814</v>
      </c>
      <c r="R32" s="2059"/>
      <c r="S32" s="3364"/>
    </row>
  </sheetData>
  <mergeCells count="33">
    <mergeCell ref="C6:P6"/>
    <mergeCell ref="Q6:S6"/>
    <mergeCell ref="A12:C12"/>
    <mergeCell ref="A13:C13"/>
    <mergeCell ref="A14:C14"/>
    <mergeCell ref="A7:B9"/>
    <mergeCell ref="C7:P7"/>
    <mergeCell ref="Q7:S7"/>
    <mergeCell ref="C8:P8"/>
    <mergeCell ref="C9:P9"/>
    <mergeCell ref="Q9:S9"/>
    <mergeCell ref="A18:C18"/>
    <mergeCell ref="A19:C19"/>
    <mergeCell ref="A20:C20"/>
    <mergeCell ref="Q23:R23"/>
    <mergeCell ref="A1:S1"/>
    <mergeCell ref="A3:S3"/>
    <mergeCell ref="A4:B5"/>
    <mergeCell ref="C4:S4"/>
    <mergeCell ref="C5:S5"/>
    <mergeCell ref="A2:S2"/>
    <mergeCell ref="A10:C11"/>
    <mergeCell ref="E10:P10"/>
    <mergeCell ref="Q11:R12"/>
    <mergeCell ref="A15:C15"/>
    <mergeCell ref="A16:C16"/>
    <mergeCell ref="A17:C17"/>
    <mergeCell ref="Q24:R24"/>
    <mergeCell ref="A28:C28"/>
    <mergeCell ref="A29:C30"/>
    <mergeCell ref="Q29:S29"/>
    <mergeCell ref="A31:C32"/>
    <mergeCell ref="S31:S32"/>
  </mergeCells>
  <phoneticPr fontId="57" type="noConversion"/>
  <pageMargins left="0.7" right="0.7" top="0.75" bottom="0.75" header="0.3" footer="0.3"/>
  <pageSetup paperSize="9" scale="60" orientation="landscape" r:id="rId1"/>
  <headerFooter>
    <oddHeader>&amp;R48_x000D_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6"/>
  </sheetPr>
  <dimension ref="A1:S32"/>
  <sheetViews>
    <sheetView view="pageBreakPreview" topLeftCell="A4" zoomScale="60" zoomScaleNormal="60" zoomScalePageLayoutView="90" workbookViewId="0">
      <selection activeCell="F31" sqref="F31"/>
    </sheetView>
  </sheetViews>
  <sheetFormatPr defaultColWidth="8.85546875" defaultRowHeight="17.25"/>
  <cols>
    <col min="1" max="1" width="15.140625" style="1995" customWidth="1"/>
    <col min="2" max="2" width="11.85546875" style="1995" customWidth="1"/>
    <col min="3" max="3" width="34.85546875" style="1995" customWidth="1"/>
    <col min="4" max="4" width="17.85546875" style="1995" customWidth="1"/>
    <col min="5" max="16" width="5.5703125" style="1995" customWidth="1"/>
    <col min="17" max="17" width="18.5703125" style="1995" customWidth="1"/>
    <col min="18" max="18" width="16.42578125" style="1995" customWidth="1"/>
    <col min="19" max="19" width="22.140625" style="1995" customWidth="1"/>
    <col min="20" max="16384" width="8.85546875" style="1995"/>
  </cols>
  <sheetData>
    <row r="1" spans="1:19" ht="24">
      <c r="A1" s="3426" t="s">
        <v>1013</v>
      </c>
      <c r="B1" s="3373"/>
      <c r="C1" s="3373"/>
      <c r="D1" s="3373"/>
      <c r="E1" s="3373"/>
      <c r="F1" s="3373"/>
      <c r="G1" s="3373"/>
      <c r="H1" s="3373"/>
      <c r="I1" s="3373"/>
      <c r="J1" s="3373"/>
      <c r="K1" s="3373"/>
      <c r="L1" s="3373"/>
      <c r="M1" s="3373"/>
      <c r="N1" s="3373"/>
      <c r="O1" s="3373"/>
      <c r="P1" s="3373"/>
      <c r="Q1" s="3373"/>
      <c r="R1" s="3373"/>
      <c r="S1" s="3427"/>
    </row>
    <row r="2" spans="1:19" ht="24" hidden="1">
      <c r="A2" s="3438" t="s">
        <v>1466</v>
      </c>
      <c r="B2" s="3439"/>
      <c r="C2" s="3439"/>
      <c r="D2" s="3439"/>
      <c r="E2" s="3439"/>
      <c r="F2" s="3439"/>
      <c r="G2" s="3439"/>
      <c r="H2" s="3439"/>
      <c r="I2" s="3439"/>
      <c r="J2" s="3439"/>
      <c r="K2" s="3439"/>
      <c r="L2" s="3439"/>
      <c r="M2" s="3439"/>
      <c r="N2" s="3439"/>
      <c r="O2" s="3439"/>
      <c r="P2" s="3439"/>
      <c r="Q2" s="3439"/>
      <c r="R2" s="3439"/>
      <c r="S2" s="3440"/>
    </row>
    <row r="3" spans="1:19" ht="24.75" thickBot="1">
      <c r="A3" s="3428" t="s">
        <v>1434</v>
      </c>
      <c r="B3" s="2853"/>
      <c r="C3" s="2853"/>
      <c r="D3" s="2853"/>
      <c r="E3" s="2853"/>
      <c r="F3" s="2853"/>
      <c r="G3" s="2853"/>
      <c r="H3" s="2853"/>
      <c r="I3" s="2853"/>
      <c r="J3" s="2853"/>
      <c r="K3" s="2853"/>
      <c r="L3" s="2853"/>
      <c r="M3" s="2853"/>
      <c r="N3" s="2853"/>
      <c r="O3" s="2853"/>
      <c r="P3" s="2853"/>
      <c r="Q3" s="2853"/>
      <c r="R3" s="2853"/>
      <c r="S3" s="2854"/>
    </row>
    <row r="4" spans="1:19" ht="24" customHeight="1">
      <c r="A4" s="3441" t="s">
        <v>837</v>
      </c>
      <c r="B4" s="3442"/>
      <c r="C4" s="4333" t="s">
        <v>1463</v>
      </c>
      <c r="D4" s="4334"/>
      <c r="E4" s="4334"/>
      <c r="F4" s="4334"/>
      <c r="G4" s="4334"/>
      <c r="H4" s="4334"/>
      <c r="I4" s="4334"/>
      <c r="J4" s="4334"/>
      <c r="K4" s="4334"/>
      <c r="L4" s="4334"/>
      <c r="M4" s="4334"/>
      <c r="N4" s="4334"/>
      <c r="O4" s="4334"/>
      <c r="P4" s="4334"/>
      <c r="Q4" s="4334"/>
      <c r="R4" s="4334"/>
      <c r="S4" s="4335"/>
    </row>
    <row r="5" spans="1:19" ht="18" thickBot="1">
      <c r="A5" s="3443"/>
      <c r="B5" s="3444"/>
      <c r="C5" s="4336"/>
      <c r="D5" s="4337"/>
      <c r="E5" s="4337"/>
      <c r="F5" s="4337"/>
      <c r="G5" s="4337"/>
      <c r="H5" s="4337"/>
      <c r="I5" s="4337"/>
      <c r="J5" s="4337"/>
      <c r="K5" s="4337"/>
      <c r="L5" s="4337"/>
      <c r="M5" s="4337"/>
      <c r="N5" s="4337"/>
      <c r="O5" s="4337"/>
      <c r="P5" s="4337"/>
      <c r="Q5" s="4337"/>
      <c r="R5" s="4337"/>
      <c r="S5" s="4338"/>
    </row>
    <row r="6" spans="1:19" ht="24.75" thickBot="1">
      <c r="A6" s="1996" t="s">
        <v>63</v>
      </c>
      <c r="B6" s="1997"/>
      <c r="C6" s="3430" t="s">
        <v>1827</v>
      </c>
      <c r="D6" s="3430"/>
      <c r="E6" s="3430"/>
      <c r="F6" s="3430"/>
      <c r="G6" s="3430"/>
      <c r="H6" s="3430"/>
      <c r="I6" s="3430"/>
      <c r="J6" s="3430"/>
      <c r="K6" s="3430"/>
      <c r="L6" s="3430"/>
      <c r="M6" s="3430"/>
      <c r="N6" s="3430"/>
      <c r="O6" s="3430"/>
      <c r="P6" s="3431"/>
      <c r="Q6" s="3396" t="s">
        <v>564</v>
      </c>
      <c r="R6" s="3397"/>
      <c r="S6" s="3398"/>
    </row>
    <row r="7" spans="1:19" ht="24">
      <c r="A7" s="4317" t="s">
        <v>62</v>
      </c>
      <c r="B7" s="4318"/>
      <c r="C7" s="3433" t="s">
        <v>1464</v>
      </c>
      <c r="D7" s="3433"/>
      <c r="E7" s="3433"/>
      <c r="F7" s="3433"/>
      <c r="G7" s="3433"/>
      <c r="H7" s="3433"/>
      <c r="I7" s="3433"/>
      <c r="J7" s="3433"/>
      <c r="K7" s="3433"/>
      <c r="L7" s="3433"/>
      <c r="M7" s="3433"/>
      <c r="N7" s="3433"/>
      <c r="O7" s="3433"/>
      <c r="P7" s="3434"/>
      <c r="Q7" s="3743" t="s">
        <v>1782</v>
      </c>
      <c r="R7" s="3744"/>
      <c r="S7" s="3745"/>
    </row>
    <row r="8" spans="1:19" ht="24">
      <c r="A8" s="4319"/>
      <c r="B8" s="4320"/>
      <c r="C8" s="4122" t="s">
        <v>1465</v>
      </c>
      <c r="D8" s="4122"/>
      <c r="E8" s="4122"/>
      <c r="F8" s="4122"/>
      <c r="G8" s="4122"/>
      <c r="H8" s="4122"/>
      <c r="I8" s="4122"/>
      <c r="J8" s="4122"/>
      <c r="K8" s="4122"/>
      <c r="L8" s="4122"/>
      <c r="M8" s="4122"/>
      <c r="N8" s="4122"/>
      <c r="O8" s="4122"/>
      <c r="P8" s="4123"/>
      <c r="Q8" s="1998" t="s">
        <v>613</v>
      </c>
      <c r="R8" s="1999"/>
      <c r="S8" s="2000"/>
    </row>
    <row r="9" spans="1:19" ht="24.75" thickBot="1">
      <c r="A9" s="4321"/>
      <c r="B9" s="4322"/>
      <c r="C9" s="4323"/>
      <c r="D9" s="4323"/>
      <c r="E9" s="4324"/>
      <c r="F9" s="4324"/>
      <c r="G9" s="4324"/>
      <c r="H9" s="4324"/>
      <c r="I9" s="4324"/>
      <c r="J9" s="4324"/>
      <c r="K9" s="4324"/>
      <c r="L9" s="4324"/>
      <c r="M9" s="4324"/>
      <c r="N9" s="4324"/>
      <c r="O9" s="4324"/>
      <c r="P9" s="4324"/>
      <c r="Q9" s="4284" t="s">
        <v>1132</v>
      </c>
      <c r="R9" s="4285"/>
      <c r="S9" s="4286"/>
    </row>
    <row r="10" spans="1:19" ht="24.75" thickBot="1">
      <c r="A10" s="3402" t="s">
        <v>499</v>
      </c>
      <c r="B10" s="3403"/>
      <c r="C10" s="3403"/>
      <c r="D10" s="4328" t="s">
        <v>842</v>
      </c>
      <c r="E10" s="3407" t="s">
        <v>582</v>
      </c>
      <c r="F10" s="3407"/>
      <c r="G10" s="3407"/>
      <c r="H10" s="3407"/>
      <c r="I10" s="3407"/>
      <c r="J10" s="3407"/>
      <c r="K10" s="3407"/>
      <c r="L10" s="3407"/>
      <c r="M10" s="3407"/>
      <c r="N10" s="3407"/>
      <c r="O10" s="3407"/>
      <c r="P10" s="3408"/>
      <c r="Q10" s="2002" t="s">
        <v>525</v>
      </c>
      <c r="R10" s="2003"/>
      <c r="S10" s="2004" t="s">
        <v>502</v>
      </c>
    </row>
    <row r="11" spans="1:19" ht="24" customHeight="1">
      <c r="A11" s="4282"/>
      <c r="B11" s="4283"/>
      <c r="C11" s="4283"/>
      <c r="D11" s="4329"/>
      <c r="E11" s="2005" t="s">
        <v>0</v>
      </c>
      <c r="F11" s="2006" t="s">
        <v>1</v>
      </c>
      <c r="G11" s="2007" t="s">
        <v>2</v>
      </c>
      <c r="H11" s="2008" t="s">
        <v>3</v>
      </c>
      <c r="I11" s="2008" t="s">
        <v>4</v>
      </c>
      <c r="J11" s="2008" t="s">
        <v>5</v>
      </c>
      <c r="K11" s="2008" t="s">
        <v>6</v>
      </c>
      <c r="L11" s="2008" t="s">
        <v>7</v>
      </c>
      <c r="M11" s="2008" t="s">
        <v>8</v>
      </c>
      <c r="N11" s="2008" t="s">
        <v>9</v>
      </c>
      <c r="O11" s="2008" t="s">
        <v>10</v>
      </c>
      <c r="P11" s="2009" t="s">
        <v>11</v>
      </c>
      <c r="Q11" s="4330" t="s">
        <v>1430</v>
      </c>
      <c r="R11" s="3412"/>
      <c r="S11" s="724" t="s">
        <v>1336</v>
      </c>
    </row>
    <row r="12" spans="1:19" ht="24.75" thickBot="1">
      <c r="A12" s="1759" t="s">
        <v>1467</v>
      </c>
      <c r="B12" s="2010"/>
      <c r="C12" s="2010"/>
      <c r="D12" s="1760">
        <v>10</v>
      </c>
      <c r="E12" s="2409">
        <v>5</v>
      </c>
      <c r="F12" s="2409">
        <v>5</v>
      </c>
      <c r="G12" s="1120"/>
      <c r="H12" s="1120"/>
      <c r="I12" s="1120"/>
      <c r="J12" s="1120"/>
      <c r="K12" s="1120"/>
      <c r="L12" s="1120"/>
      <c r="M12" s="1120"/>
      <c r="N12" s="1120"/>
      <c r="O12" s="1120"/>
      <c r="P12" s="1123"/>
      <c r="Q12" s="4331"/>
      <c r="R12" s="4332"/>
      <c r="S12" s="2011"/>
    </row>
    <row r="13" spans="1:19" ht="24.75" thickBot="1">
      <c r="A13" s="2012" t="s">
        <v>1468</v>
      </c>
      <c r="B13" s="2013"/>
      <c r="C13" s="2013"/>
      <c r="D13" s="2014" t="s">
        <v>457</v>
      </c>
      <c r="E13" s="1126"/>
      <c r="F13" s="1126"/>
      <c r="G13" s="2319">
        <v>3.3333333333333335</v>
      </c>
      <c r="H13" s="2319">
        <v>3.3333333333333335</v>
      </c>
      <c r="I13" s="2319">
        <v>3.3333333333333335</v>
      </c>
      <c r="J13" s="1126"/>
      <c r="K13" s="1126"/>
      <c r="L13" s="1126"/>
      <c r="M13" s="1126"/>
      <c r="N13" s="1126"/>
      <c r="O13" s="1126"/>
      <c r="P13" s="1129"/>
      <c r="Q13" s="2127" t="s">
        <v>510</v>
      </c>
      <c r="R13" s="2016"/>
      <c r="S13" s="2017"/>
    </row>
    <row r="14" spans="1:19" ht="24">
      <c r="A14" s="2012" t="s">
        <v>1469</v>
      </c>
      <c r="B14" s="2013"/>
      <c r="C14" s="2013"/>
      <c r="D14" s="2018">
        <v>20</v>
      </c>
      <c r="E14" s="1126"/>
      <c r="F14" s="1126"/>
      <c r="G14" s="1126"/>
      <c r="H14" s="1126"/>
      <c r="I14" s="2319">
        <v>10</v>
      </c>
      <c r="J14" s="2319">
        <v>10</v>
      </c>
      <c r="K14" s="1126"/>
      <c r="L14" s="1126"/>
      <c r="M14" s="1126"/>
      <c r="N14" s="1126"/>
      <c r="O14" s="1126"/>
      <c r="P14" s="1129"/>
      <c r="Q14" s="2019" t="s">
        <v>1279</v>
      </c>
      <c r="R14" s="2020"/>
      <c r="S14" s="2021"/>
    </row>
    <row r="15" spans="1:19" ht="24">
      <c r="A15" s="4312" t="s">
        <v>1470</v>
      </c>
      <c r="B15" s="4313"/>
      <c r="C15" s="4313"/>
      <c r="D15" s="2018">
        <v>30</v>
      </c>
      <c r="E15" s="1126"/>
      <c r="F15" s="1126"/>
      <c r="G15" s="1126"/>
      <c r="H15" s="1126"/>
      <c r="I15" s="1126"/>
      <c r="J15" s="2319">
        <v>4.2857142857142856</v>
      </c>
      <c r="K15" s="2319">
        <v>4.2857142857142856</v>
      </c>
      <c r="L15" s="2319">
        <v>4.2857142857142856</v>
      </c>
      <c r="M15" s="2319">
        <v>4.2857142857142856</v>
      </c>
      <c r="N15" s="2319">
        <v>4.2857142857142856</v>
      </c>
      <c r="O15" s="2319">
        <v>4.2857142857142856</v>
      </c>
      <c r="P15" s="2776">
        <v>4.2857142857142856</v>
      </c>
      <c r="Q15" s="1999"/>
      <c r="R15" s="1999"/>
      <c r="S15" s="2000"/>
    </row>
    <row r="16" spans="1:19" ht="24.75" thickBot="1">
      <c r="A16" s="4312" t="s">
        <v>1471</v>
      </c>
      <c r="B16" s="4313"/>
      <c r="C16" s="4313"/>
      <c r="D16" s="2018">
        <v>30</v>
      </c>
      <c r="E16" s="1126"/>
      <c r="F16" s="1126"/>
      <c r="G16" s="1126"/>
      <c r="H16" s="1126"/>
      <c r="I16" s="1126"/>
      <c r="J16" s="2319">
        <v>4.2857142857142856</v>
      </c>
      <c r="K16" s="2319">
        <v>4.2857142857142856</v>
      </c>
      <c r="L16" s="2319">
        <v>4.2857142857142856</v>
      </c>
      <c r="M16" s="2319">
        <v>4.2857142857142856</v>
      </c>
      <c r="N16" s="2319">
        <v>4.2857142857142856</v>
      </c>
      <c r="O16" s="2319">
        <v>4.2857142857142856</v>
      </c>
      <c r="P16" s="2776">
        <v>4.2857142857142856</v>
      </c>
      <c r="Q16" s="2023"/>
      <c r="R16" s="2024"/>
      <c r="S16" s="2025"/>
    </row>
    <row r="17" spans="1:19" ht="24.75" thickBot="1">
      <c r="A17" s="4312" t="s">
        <v>1472</v>
      </c>
      <c r="B17" s="4313"/>
      <c r="C17" s="4313"/>
      <c r="D17" s="2018">
        <v>10</v>
      </c>
      <c r="E17" s="1126"/>
      <c r="F17" s="1126"/>
      <c r="G17" s="1126"/>
      <c r="H17" s="1126"/>
      <c r="I17" s="1126"/>
      <c r="J17" s="2319">
        <v>1</v>
      </c>
      <c r="K17" s="2319">
        <v>1.4285714285714286</v>
      </c>
      <c r="L17" s="2319">
        <v>1.4285714285714286</v>
      </c>
      <c r="M17" s="2319">
        <v>1.4285714285714286</v>
      </c>
      <c r="N17" s="2319">
        <v>1.4285714285714286</v>
      </c>
      <c r="O17" s="2319">
        <v>1.4285714285714286</v>
      </c>
      <c r="P17" s="2776">
        <v>1.4285714285714286</v>
      </c>
      <c r="Q17" s="2128" t="s">
        <v>511</v>
      </c>
      <c r="R17" s="2003"/>
      <c r="S17" s="2026"/>
    </row>
    <row r="18" spans="1:19" ht="24">
      <c r="A18" s="4312"/>
      <c r="B18" s="4313"/>
      <c r="C18" s="4313"/>
      <c r="D18" s="2018"/>
      <c r="E18" s="1126"/>
      <c r="F18" s="1126"/>
      <c r="G18" s="1126"/>
      <c r="H18" s="1126"/>
      <c r="I18" s="1126"/>
      <c r="J18" s="1126"/>
      <c r="K18" s="1126"/>
      <c r="L18" s="1126"/>
      <c r="M18" s="1126"/>
      <c r="N18" s="1126"/>
      <c r="O18" s="1126"/>
      <c r="P18" s="1129"/>
      <c r="Q18" s="2019" t="s">
        <v>359</v>
      </c>
      <c r="R18" s="2019"/>
      <c r="S18" s="2021"/>
    </row>
    <row r="19" spans="1:19" ht="24">
      <c r="A19" s="4312"/>
      <c r="B19" s="4313"/>
      <c r="C19" s="4313"/>
      <c r="D19" s="2018"/>
      <c r="E19" s="1126"/>
      <c r="F19" s="1126"/>
      <c r="G19" s="1126"/>
      <c r="H19" s="1126"/>
      <c r="I19" s="1126"/>
      <c r="J19" s="1126"/>
      <c r="K19" s="1126"/>
      <c r="L19" s="1126"/>
      <c r="M19" s="1126"/>
      <c r="N19" s="1126"/>
      <c r="O19" s="1126"/>
      <c r="P19" s="1129"/>
      <c r="Q19" s="1999"/>
      <c r="R19" s="1999"/>
      <c r="S19" s="2000"/>
    </row>
    <row r="20" spans="1:19" ht="24">
      <c r="A20" s="4312"/>
      <c r="B20" s="4313"/>
      <c r="C20" s="4313"/>
      <c r="D20" s="2018"/>
      <c r="E20" s="662"/>
      <c r="F20" s="663"/>
      <c r="G20" s="662"/>
      <c r="H20" s="662"/>
      <c r="I20" s="662"/>
      <c r="J20" s="662"/>
      <c r="K20" s="662"/>
      <c r="L20" s="662"/>
      <c r="M20" s="662"/>
      <c r="N20" s="662"/>
      <c r="O20" s="662"/>
      <c r="P20" s="1131"/>
      <c r="Q20" s="1999"/>
      <c r="R20" s="1999"/>
      <c r="S20" s="2000"/>
    </row>
    <row r="21" spans="1:19" ht="24.75" thickBot="1">
      <c r="A21" s="2028"/>
      <c r="B21" s="2029"/>
      <c r="C21" s="2029"/>
      <c r="D21" s="1739"/>
      <c r="E21" s="662"/>
      <c r="F21" s="663"/>
      <c r="G21" s="662"/>
      <c r="H21" s="663"/>
      <c r="I21" s="662"/>
      <c r="J21" s="1130"/>
      <c r="K21" s="662"/>
      <c r="L21" s="662"/>
      <c r="M21" s="662"/>
      <c r="N21" s="662"/>
      <c r="O21" s="662"/>
      <c r="P21" s="1131"/>
      <c r="Q21" s="2022"/>
      <c r="R21" s="1999"/>
      <c r="S21" s="2000"/>
    </row>
    <row r="22" spans="1:19" ht="24">
      <c r="A22" s="2030"/>
      <c r="B22" s="2029"/>
      <c r="C22" s="2029"/>
      <c r="D22" s="1739"/>
      <c r="E22" s="662"/>
      <c r="F22" s="663"/>
      <c r="G22" s="662"/>
      <c r="H22" s="663"/>
      <c r="I22" s="662"/>
      <c r="J22" s="1130"/>
      <c r="K22" s="662"/>
      <c r="L22" s="662"/>
      <c r="M22" s="662"/>
      <c r="N22" s="662"/>
      <c r="O22" s="662"/>
      <c r="P22" s="1131"/>
      <c r="Q22" s="2031" t="s">
        <v>504</v>
      </c>
      <c r="R22" s="1724"/>
      <c r="S22" s="1725"/>
    </row>
    <row r="23" spans="1:19" ht="24">
      <c r="A23" s="2030"/>
      <c r="B23" s="2029"/>
      <c r="C23" s="2029"/>
      <c r="D23" s="1739"/>
      <c r="E23" s="662"/>
      <c r="F23" s="663"/>
      <c r="G23" s="662"/>
      <c r="H23" s="663"/>
      <c r="I23" s="1133"/>
      <c r="J23" s="1135"/>
      <c r="K23" s="662"/>
      <c r="L23" s="662"/>
      <c r="M23" s="662"/>
      <c r="N23" s="662"/>
      <c r="O23" s="662"/>
      <c r="P23" s="1131"/>
      <c r="Q23" s="4314" t="s">
        <v>12</v>
      </c>
      <c r="R23" s="4315"/>
      <c r="S23" s="2033" t="s">
        <v>13</v>
      </c>
    </row>
    <row r="24" spans="1:19" ht="24">
      <c r="A24" s="2028"/>
      <c r="B24" s="2029"/>
      <c r="C24" s="2029"/>
      <c r="D24" s="1739"/>
      <c r="E24" s="662"/>
      <c r="F24" s="663"/>
      <c r="G24" s="662"/>
      <c r="H24" s="663"/>
      <c r="I24" s="1133"/>
      <c r="J24" s="1135"/>
      <c r="K24" s="662"/>
      <c r="L24" s="662"/>
      <c r="M24" s="662"/>
      <c r="N24" s="662"/>
      <c r="O24" s="662"/>
      <c r="P24" s="1131"/>
      <c r="Q24" s="3285"/>
      <c r="R24" s="3286"/>
      <c r="S24" s="2034"/>
    </row>
    <row r="25" spans="1:19" ht="24">
      <c r="A25" s="2028"/>
      <c r="B25" s="2029"/>
      <c r="C25" s="2029"/>
      <c r="D25" s="305"/>
      <c r="E25" s="1139"/>
      <c r="F25" s="1140"/>
      <c r="G25" s="1141"/>
      <c r="H25" s="1189"/>
      <c r="I25" s="1141"/>
      <c r="J25" s="1142"/>
      <c r="K25" s="1139"/>
      <c r="L25" s="1139"/>
      <c r="M25" s="1139"/>
      <c r="N25" s="1139"/>
      <c r="O25" s="1139"/>
      <c r="P25" s="1988"/>
      <c r="Q25" s="2035"/>
      <c r="R25" s="2036"/>
      <c r="S25" s="2037"/>
    </row>
    <row r="26" spans="1:19" ht="24">
      <c r="A26" s="2038"/>
      <c r="B26" s="2029"/>
      <c r="C26" s="2029"/>
      <c r="D26" s="305"/>
      <c r="E26" s="1139"/>
      <c r="F26" s="1140"/>
      <c r="G26" s="1139"/>
      <c r="H26" s="1140"/>
      <c r="I26" s="1141"/>
      <c r="J26" s="1142"/>
      <c r="K26" s="1139"/>
      <c r="L26" s="1139"/>
      <c r="M26" s="1139"/>
      <c r="N26" s="1139"/>
      <c r="O26" s="1139"/>
      <c r="P26" s="1988"/>
      <c r="Q26" s="2023"/>
      <c r="R26" s="2039"/>
      <c r="S26" s="2040"/>
    </row>
    <row r="27" spans="1:19" ht="24.75" thickBot="1">
      <c r="A27" s="2041"/>
      <c r="B27" s="2042"/>
      <c r="C27" s="2042"/>
      <c r="D27" s="2043"/>
      <c r="E27" s="702"/>
      <c r="F27" s="703"/>
      <c r="G27" s="702"/>
      <c r="H27" s="703"/>
      <c r="I27" s="702"/>
      <c r="J27" s="704"/>
      <c r="K27" s="702"/>
      <c r="L27" s="702"/>
      <c r="M27" s="702"/>
      <c r="N27" s="702"/>
      <c r="O27" s="702"/>
      <c r="P27" s="1112"/>
      <c r="Q27" s="2044" t="s">
        <v>14</v>
      </c>
      <c r="R27" s="2045"/>
      <c r="S27" s="1875"/>
    </row>
    <row r="28" spans="1:19" ht="24.75" thickBot="1">
      <c r="A28" s="3399" t="s">
        <v>61</v>
      </c>
      <c r="B28" s="3400"/>
      <c r="C28" s="3401"/>
      <c r="D28" s="2046">
        <f>SUM(D12:D27)</f>
        <v>100</v>
      </c>
      <c r="E28" s="168"/>
      <c r="F28" s="169"/>
      <c r="G28" s="168"/>
      <c r="H28" s="169"/>
      <c r="I28" s="168"/>
      <c r="J28" s="169"/>
      <c r="K28" s="170"/>
      <c r="L28" s="170"/>
      <c r="M28" s="170"/>
      <c r="N28" s="170"/>
      <c r="O28" s="170"/>
      <c r="P28" s="171"/>
      <c r="Q28" s="2047" t="s">
        <v>864</v>
      </c>
      <c r="R28" s="2048"/>
      <c r="S28" s="2049"/>
    </row>
    <row r="29" spans="1:19" ht="24">
      <c r="A29" s="3374" t="s">
        <v>484</v>
      </c>
      <c r="B29" s="3375"/>
      <c r="C29" s="3376"/>
      <c r="D29" s="2050" t="s">
        <v>68</v>
      </c>
      <c r="E29" s="2051">
        <f>SUM(E12:E27)</f>
        <v>5</v>
      </c>
      <c r="F29" s="2051">
        <f>SUM(F12:F27)</f>
        <v>5</v>
      </c>
      <c r="G29" s="2051">
        <f t="shared" ref="G29:P29" si="0">SUM(G14:G28)</f>
        <v>0</v>
      </c>
      <c r="H29" s="2051">
        <f t="shared" si="0"/>
        <v>0</v>
      </c>
      <c r="I29" s="2051">
        <f t="shared" si="0"/>
        <v>10</v>
      </c>
      <c r="J29" s="2051">
        <f t="shared" si="0"/>
        <v>19.571428571428569</v>
      </c>
      <c r="K29" s="2051">
        <f t="shared" si="0"/>
        <v>10</v>
      </c>
      <c r="L29" s="2051">
        <f t="shared" si="0"/>
        <v>10</v>
      </c>
      <c r="M29" s="2051">
        <f t="shared" si="0"/>
        <v>10</v>
      </c>
      <c r="N29" s="2051">
        <f t="shared" si="0"/>
        <v>10</v>
      </c>
      <c r="O29" s="2051">
        <f t="shared" si="0"/>
        <v>10</v>
      </c>
      <c r="P29" s="2052">
        <f t="shared" si="0"/>
        <v>10</v>
      </c>
      <c r="Q29" s="4325" t="s">
        <v>1473</v>
      </c>
      <c r="R29" s="4326"/>
      <c r="S29" s="4327"/>
    </row>
    <row r="30" spans="1:19" ht="24">
      <c r="A30" s="3377"/>
      <c r="B30" s="3378"/>
      <c r="C30" s="3379"/>
      <c r="D30" s="2053" t="s">
        <v>69</v>
      </c>
      <c r="E30" s="176">
        <f>E29</f>
        <v>5</v>
      </c>
      <c r="F30" s="2051">
        <f>SUM(E29:F29)</f>
        <v>10</v>
      </c>
      <c r="G30" s="173">
        <f>SUM(E29:G29)</f>
        <v>10</v>
      </c>
      <c r="H30" s="173">
        <f>SUM(E29:H29)</f>
        <v>10</v>
      </c>
      <c r="I30" s="173">
        <f>SUM(E29:I29)</f>
        <v>20</v>
      </c>
      <c r="J30" s="173">
        <f>SUM(E29:J29)</f>
        <v>39.571428571428569</v>
      </c>
      <c r="K30" s="173">
        <f>SUM(E29:K29)</f>
        <v>49.571428571428569</v>
      </c>
      <c r="L30" s="173">
        <f>SUM(E29:L29)</f>
        <v>59.571428571428569</v>
      </c>
      <c r="M30" s="173">
        <f>SUM(E29:M29)</f>
        <v>69.571428571428569</v>
      </c>
      <c r="N30" s="173">
        <f>SUM(E29:N29)</f>
        <v>79.571428571428569</v>
      </c>
      <c r="O30" s="173">
        <f>SUM(E29:O29)</f>
        <v>89.571428571428569</v>
      </c>
      <c r="P30" s="2052">
        <f>SUM(E29:P29)</f>
        <v>99.571428571428569</v>
      </c>
      <c r="Q30" s="2023" t="s">
        <v>1474</v>
      </c>
      <c r="R30" s="2023"/>
      <c r="S30" s="2040"/>
    </row>
    <row r="31" spans="1:19" ht="24">
      <c r="A31" s="3365" t="s">
        <v>487</v>
      </c>
      <c r="B31" s="3366"/>
      <c r="C31" s="3367"/>
      <c r="D31" s="2054" t="s">
        <v>68</v>
      </c>
      <c r="E31" s="178"/>
      <c r="F31" s="179"/>
      <c r="G31" s="178"/>
      <c r="H31" s="179"/>
      <c r="I31" s="178"/>
      <c r="J31" s="179"/>
      <c r="K31" s="180"/>
      <c r="L31" s="180"/>
      <c r="M31" s="180"/>
      <c r="N31" s="180"/>
      <c r="O31" s="180"/>
      <c r="P31" s="181"/>
      <c r="Q31" s="2055" t="s">
        <v>813</v>
      </c>
      <c r="R31" s="2056"/>
      <c r="S31" s="3363">
        <v>0</v>
      </c>
    </row>
    <row r="32" spans="1:19" ht="24.75" thickBot="1">
      <c r="A32" s="3368"/>
      <c r="B32" s="3369"/>
      <c r="C32" s="3370"/>
      <c r="D32" s="2057" t="s">
        <v>72</v>
      </c>
      <c r="E32" s="183">
        <f>E31</f>
        <v>0</v>
      </c>
      <c r="F32" s="184">
        <f>SUM(E31:F31)</f>
        <v>0</v>
      </c>
      <c r="G32" s="184">
        <f>SUM(E31:G31)</f>
        <v>0</v>
      </c>
      <c r="H32" s="184">
        <f>SUM(E31:H31)</f>
        <v>0</v>
      </c>
      <c r="I32" s="184">
        <f>SUM(E31:I31)</f>
        <v>0</v>
      </c>
      <c r="J32" s="184">
        <f>SUM(E31:J31)</f>
        <v>0</v>
      </c>
      <c r="K32" s="184">
        <f>SUM(E31:K31)</f>
        <v>0</v>
      </c>
      <c r="L32" s="184">
        <f>SUM(E31:L31)</f>
        <v>0</v>
      </c>
      <c r="M32" s="184">
        <f>SUM(E31:M31)</f>
        <v>0</v>
      </c>
      <c r="N32" s="184">
        <f>SUM(E31:N31)</f>
        <v>0</v>
      </c>
      <c r="O32" s="184">
        <f>SUM(E31:O31)</f>
        <v>0</v>
      </c>
      <c r="P32" s="185">
        <f>SUM(E31:P31)</f>
        <v>0</v>
      </c>
      <c r="Q32" s="2058" t="s">
        <v>814</v>
      </c>
      <c r="R32" s="2059"/>
      <c r="S32" s="3364"/>
    </row>
  </sheetData>
  <mergeCells count="30">
    <mergeCell ref="A1:S1"/>
    <mergeCell ref="A3:S3"/>
    <mergeCell ref="A4:B5"/>
    <mergeCell ref="C6:P6"/>
    <mergeCell ref="Q6:S6"/>
    <mergeCell ref="A2:S2"/>
    <mergeCell ref="C4:S5"/>
    <mergeCell ref="Q23:R23"/>
    <mergeCell ref="Q24:R24"/>
    <mergeCell ref="A10:C11"/>
    <mergeCell ref="D10:D11"/>
    <mergeCell ref="E10:P10"/>
    <mergeCell ref="Q11:R12"/>
    <mergeCell ref="A15:C15"/>
    <mergeCell ref="A16:C16"/>
    <mergeCell ref="A17:C17"/>
    <mergeCell ref="A18:C18"/>
    <mergeCell ref="A19:C19"/>
    <mergeCell ref="A20:C20"/>
    <mergeCell ref="A7:B9"/>
    <mergeCell ref="C7:P7"/>
    <mergeCell ref="Q7:S7"/>
    <mergeCell ref="C8:P8"/>
    <mergeCell ref="C9:P9"/>
    <mergeCell ref="Q9:S9"/>
    <mergeCell ref="A28:C28"/>
    <mergeCell ref="A29:C30"/>
    <mergeCell ref="Q29:S29"/>
    <mergeCell ref="A31:C32"/>
    <mergeCell ref="S31:S32"/>
  </mergeCells>
  <phoneticPr fontId="57" type="noConversion"/>
  <pageMargins left="0.7" right="0.7" top="0.75" bottom="0.75" header="0.3" footer="0.3"/>
  <pageSetup paperSize="9" scale="60" orientation="landscape" r:id="rId1"/>
  <headerFooter>
    <oddHeader>&amp;R49_x000D_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6"/>
  </sheetPr>
  <dimension ref="A1:S32"/>
  <sheetViews>
    <sheetView view="pageBreakPreview" zoomScale="50" zoomScaleNormal="125" zoomScaleSheetLayoutView="50" zoomScalePageLayoutView="90" workbookViewId="0">
      <selection activeCell="F31" sqref="F31"/>
    </sheetView>
  </sheetViews>
  <sheetFormatPr defaultColWidth="8.85546875" defaultRowHeight="17.25"/>
  <cols>
    <col min="1" max="1" width="3" style="1995" customWidth="1"/>
    <col min="2" max="2" width="17" style="1995" customWidth="1"/>
    <col min="3" max="3" width="34.85546875" style="1995" customWidth="1"/>
    <col min="4" max="4" width="17.85546875" style="1995" customWidth="1"/>
    <col min="5" max="16" width="5.5703125" style="1995" customWidth="1"/>
    <col min="17" max="17" width="18.5703125" style="1995" customWidth="1"/>
    <col min="18" max="18" width="16.42578125" style="1995" customWidth="1"/>
    <col min="19" max="19" width="22.140625" style="1995" customWidth="1"/>
    <col min="20" max="16384" width="8.85546875" style="1995"/>
  </cols>
  <sheetData>
    <row r="1" spans="1:19" ht="24">
      <c r="A1" s="3426" t="s">
        <v>1013</v>
      </c>
      <c r="B1" s="3373"/>
      <c r="C1" s="3373"/>
      <c r="D1" s="3373"/>
      <c r="E1" s="3373"/>
      <c r="F1" s="3373"/>
      <c r="G1" s="3373"/>
      <c r="H1" s="3373"/>
      <c r="I1" s="3373"/>
      <c r="J1" s="3373"/>
      <c r="K1" s="3373"/>
      <c r="L1" s="3373"/>
      <c r="M1" s="3373"/>
      <c r="N1" s="3373"/>
      <c r="O1" s="3373"/>
      <c r="P1" s="3373"/>
      <c r="Q1" s="3373"/>
      <c r="R1" s="3373"/>
      <c r="S1" s="3427"/>
    </row>
    <row r="2" spans="1:19" ht="24" hidden="1">
      <c r="A2" s="3438" t="s">
        <v>1466</v>
      </c>
      <c r="B2" s="3439"/>
      <c r="C2" s="3439"/>
      <c r="D2" s="3439"/>
      <c r="E2" s="3439"/>
      <c r="F2" s="3439"/>
      <c r="G2" s="3439"/>
      <c r="H2" s="3439"/>
      <c r="I2" s="3439"/>
      <c r="J2" s="3439"/>
      <c r="K2" s="3439"/>
      <c r="L2" s="3439"/>
      <c r="M2" s="3439"/>
      <c r="N2" s="3439"/>
      <c r="O2" s="3439"/>
      <c r="P2" s="3439"/>
      <c r="Q2" s="3439"/>
      <c r="R2" s="3439"/>
      <c r="S2" s="3440"/>
    </row>
    <row r="3" spans="1:19" ht="24.75" thickBot="1">
      <c r="A3" s="3428" t="s">
        <v>1475</v>
      </c>
      <c r="B3" s="2853"/>
      <c r="C3" s="2853"/>
      <c r="D3" s="2853"/>
      <c r="E3" s="2853"/>
      <c r="F3" s="2853"/>
      <c r="G3" s="2853"/>
      <c r="H3" s="2853"/>
      <c r="I3" s="2853"/>
      <c r="J3" s="2853"/>
      <c r="K3" s="2853"/>
      <c r="L3" s="2853"/>
      <c r="M3" s="2853"/>
      <c r="N3" s="2853"/>
      <c r="O3" s="2853"/>
      <c r="P3" s="2853"/>
      <c r="Q3" s="2853"/>
      <c r="R3" s="2853"/>
      <c r="S3" s="2854"/>
    </row>
    <row r="4" spans="1:19" ht="24" customHeight="1">
      <c r="A4" s="3441" t="s">
        <v>837</v>
      </c>
      <c r="B4" s="3442"/>
      <c r="C4" s="4341" t="s">
        <v>1476</v>
      </c>
      <c r="D4" s="4342"/>
      <c r="E4" s="4342"/>
      <c r="F4" s="4342"/>
      <c r="G4" s="4342"/>
      <c r="H4" s="4342"/>
      <c r="I4" s="4342"/>
      <c r="J4" s="4342"/>
      <c r="K4" s="4342"/>
      <c r="L4" s="4342"/>
      <c r="M4" s="4342"/>
      <c r="N4" s="4342"/>
      <c r="O4" s="4342"/>
      <c r="P4" s="4342"/>
      <c r="Q4" s="4342"/>
      <c r="R4" s="4342"/>
      <c r="S4" s="4343"/>
    </row>
    <row r="5" spans="1:19" ht="18" thickBot="1">
      <c r="A5" s="3443"/>
      <c r="B5" s="3444"/>
      <c r="C5" s="4344"/>
      <c r="D5" s="4345"/>
      <c r="E5" s="4345"/>
      <c r="F5" s="4345"/>
      <c r="G5" s="4345"/>
      <c r="H5" s="4345"/>
      <c r="I5" s="4345"/>
      <c r="J5" s="4345"/>
      <c r="K5" s="4345"/>
      <c r="L5" s="4345"/>
      <c r="M5" s="4345"/>
      <c r="N5" s="4345"/>
      <c r="O5" s="4345"/>
      <c r="P5" s="4345"/>
      <c r="Q5" s="4345"/>
      <c r="R5" s="4345"/>
      <c r="S5" s="4346"/>
    </row>
    <row r="6" spans="1:19" ht="24.75" thickBot="1">
      <c r="A6" s="1996" t="s">
        <v>63</v>
      </c>
      <c r="B6" s="1997"/>
      <c r="C6" s="3430" t="s">
        <v>1828</v>
      </c>
      <c r="D6" s="3430"/>
      <c r="E6" s="3430"/>
      <c r="F6" s="3430"/>
      <c r="G6" s="3430"/>
      <c r="H6" s="3430"/>
      <c r="I6" s="3430"/>
      <c r="J6" s="3430"/>
      <c r="K6" s="3430"/>
      <c r="L6" s="3430"/>
      <c r="M6" s="3430"/>
      <c r="N6" s="3430"/>
      <c r="O6" s="3430"/>
      <c r="P6" s="3431"/>
      <c r="Q6" s="3396" t="s">
        <v>564</v>
      </c>
      <c r="R6" s="3397"/>
      <c r="S6" s="3398"/>
    </row>
    <row r="7" spans="1:19" ht="24">
      <c r="A7" s="4317" t="s">
        <v>62</v>
      </c>
      <c r="B7" s="4318"/>
      <c r="C7" s="3433" t="s">
        <v>1477</v>
      </c>
      <c r="D7" s="3433"/>
      <c r="E7" s="3433"/>
      <c r="F7" s="3433"/>
      <c r="G7" s="3433"/>
      <c r="H7" s="3433"/>
      <c r="I7" s="3433"/>
      <c r="J7" s="3433"/>
      <c r="K7" s="3433"/>
      <c r="L7" s="3433"/>
      <c r="M7" s="3433"/>
      <c r="N7" s="3433"/>
      <c r="O7" s="3433"/>
      <c r="P7" s="3434"/>
      <c r="Q7" s="3743" t="s">
        <v>1779</v>
      </c>
      <c r="R7" s="3744"/>
      <c r="S7" s="3745"/>
    </row>
    <row r="8" spans="1:19" ht="24">
      <c r="A8" s="4319"/>
      <c r="B8" s="4320"/>
      <c r="C8" s="4122" t="s">
        <v>1478</v>
      </c>
      <c r="D8" s="4122"/>
      <c r="E8" s="4122"/>
      <c r="F8" s="4122"/>
      <c r="G8" s="4122"/>
      <c r="H8" s="4122"/>
      <c r="I8" s="4122"/>
      <c r="J8" s="4122"/>
      <c r="K8" s="4122"/>
      <c r="L8" s="4122"/>
      <c r="M8" s="4122"/>
      <c r="N8" s="4122"/>
      <c r="O8" s="4122"/>
      <c r="P8" s="4123"/>
      <c r="Q8" s="1998" t="s">
        <v>613</v>
      </c>
      <c r="R8" s="1999"/>
      <c r="S8" s="2000"/>
    </row>
    <row r="9" spans="1:19" ht="24.75" thickBot="1">
      <c r="A9" s="4321"/>
      <c r="B9" s="4322"/>
      <c r="C9" s="4323"/>
      <c r="D9" s="4323"/>
      <c r="E9" s="4324"/>
      <c r="F9" s="4324"/>
      <c r="G9" s="4324"/>
      <c r="H9" s="4324"/>
      <c r="I9" s="4324"/>
      <c r="J9" s="4324"/>
      <c r="K9" s="4324"/>
      <c r="L9" s="4324"/>
      <c r="M9" s="4324"/>
      <c r="N9" s="4324"/>
      <c r="O9" s="4324"/>
      <c r="P9" s="4324"/>
      <c r="Q9" s="4284" t="s">
        <v>1132</v>
      </c>
      <c r="R9" s="4285"/>
      <c r="S9" s="4286"/>
    </row>
    <row r="10" spans="1:19" ht="24.75" thickBot="1">
      <c r="A10" s="3402" t="s">
        <v>499</v>
      </c>
      <c r="B10" s="3403"/>
      <c r="C10" s="3403"/>
      <c r="D10" s="4328" t="s">
        <v>842</v>
      </c>
      <c r="E10" s="3407" t="s">
        <v>582</v>
      </c>
      <c r="F10" s="3407"/>
      <c r="G10" s="3407"/>
      <c r="H10" s="3407"/>
      <c r="I10" s="3407"/>
      <c r="J10" s="3407"/>
      <c r="K10" s="3407"/>
      <c r="L10" s="3407"/>
      <c r="M10" s="3407"/>
      <c r="N10" s="3407"/>
      <c r="O10" s="3407"/>
      <c r="P10" s="3408"/>
      <c r="Q10" s="2002" t="s">
        <v>525</v>
      </c>
      <c r="R10" s="2003"/>
      <c r="S10" s="2004" t="s">
        <v>502</v>
      </c>
    </row>
    <row r="11" spans="1:19" ht="24" customHeight="1">
      <c r="A11" s="4282"/>
      <c r="B11" s="4283"/>
      <c r="C11" s="4283"/>
      <c r="D11" s="4329"/>
      <c r="E11" s="2005" t="s">
        <v>0</v>
      </c>
      <c r="F11" s="2006" t="s">
        <v>1</v>
      </c>
      <c r="G11" s="2007" t="s">
        <v>2</v>
      </c>
      <c r="H11" s="2008" t="s">
        <v>3</v>
      </c>
      <c r="I11" s="2008" t="s">
        <v>4</v>
      </c>
      <c r="J11" s="2008" t="s">
        <v>5</v>
      </c>
      <c r="K11" s="2008" t="s">
        <v>6</v>
      </c>
      <c r="L11" s="2008" t="s">
        <v>7</v>
      </c>
      <c r="M11" s="2008" t="s">
        <v>8</v>
      </c>
      <c r="N11" s="2008" t="s">
        <v>9</v>
      </c>
      <c r="O11" s="2008" t="s">
        <v>10</v>
      </c>
      <c r="P11" s="2009" t="s">
        <v>11</v>
      </c>
      <c r="Q11" s="3411" t="s">
        <v>1335</v>
      </c>
      <c r="R11" s="3412"/>
      <c r="S11" s="3409" t="s">
        <v>1336</v>
      </c>
    </row>
    <row r="12" spans="1:19" ht="24.75" thickBot="1">
      <c r="A12" s="1759" t="s">
        <v>1479</v>
      </c>
      <c r="B12" s="2010"/>
      <c r="C12" s="2010"/>
      <c r="D12" s="1760">
        <v>10</v>
      </c>
      <c r="E12" s="2409">
        <v>5</v>
      </c>
      <c r="F12" s="2409">
        <v>10</v>
      </c>
      <c r="G12" s="1120"/>
      <c r="H12" s="1121"/>
      <c r="I12" s="1120"/>
      <c r="J12" s="1122"/>
      <c r="K12" s="1120"/>
      <c r="L12" s="1120"/>
      <c r="M12" s="1120"/>
      <c r="N12" s="1120"/>
      <c r="O12" s="1120"/>
      <c r="P12" s="1123"/>
      <c r="Q12" s="4339"/>
      <c r="R12" s="4332"/>
      <c r="S12" s="3420"/>
    </row>
    <row r="13" spans="1:19" ht="24.75" thickBot="1">
      <c r="A13" s="2012" t="s">
        <v>1480</v>
      </c>
      <c r="B13" s="2013"/>
      <c r="C13" s="2013"/>
      <c r="D13" s="2014"/>
      <c r="E13" s="1126"/>
      <c r="F13" s="1127"/>
      <c r="G13" s="1126"/>
      <c r="H13" s="1127"/>
      <c r="I13" s="1126"/>
      <c r="J13" s="1128"/>
      <c r="K13" s="1126"/>
      <c r="L13" s="1126"/>
      <c r="M13" s="1126"/>
      <c r="N13" s="1126"/>
      <c r="O13" s="1126"/>
      <c r="P13" s="1129"/>
      <c r="Q13" s="2015" t="s">
        <v>510</v>
      </c>
      <c r="R13" s="2016"/>
      <c r="S13" s="2017"/>
    </row>
    <row r="14" spans="1:19" ht="24">
      <c r="A14" s="2012"/>
      <c r="B14" s="4313" t="s">
        <v>1482</v>
      </c>
      <c r="C14" s="4340"/>
      <c r="D14" s="2018"/>
      <c r="E14" s="662"/>
      <c r="F14" s="1127"/>
      <c r="G14" s="1126"/>
      <c r="H14" s="1127"/>
      <c r="I14" s="1126"/>
      <c r="J14" s="1128"/>
      <c r="K14" s="1126"/>
      <c r="L14" s="1126"/>
      <c r="M14" s="1126"/>
      <c r="N14" s="1126"/>
      <c r="O14" s="1126"/>
      <c r="P14" s="1129"/>
      <c r="Q14" s="2019" t="s">
        <v>1431</v>
      </c>
      <c r="R14" s="2020"/>
      <c r="S14" s="2021"/>
    </row>
    <row r="15" spans="1:19" ht="24">
      <c r="A15" s="2063"/>
      <c r="B15" s="4313" t="s">
        <v>1481</v>
      </c>
      <c r="C15" s="4340"/>
      <c r="D15" s="2018"/>
      <c r="E15" s="662"/>
      <c r="F15" s="1127"/>
      <c r="G15" s="1126"/>
      <c r="H15" s="1127"/>
      <c r="I15" s="1126"/>
      <c r="J15" s="1128"/>
      <c r="K15" s="1126"/>
      <c r="L15" s="1126"/>
      <c r="M15" s="1126"/>
      <c r="N15" s="1126"/>
      <c r="O15" s="1126"/>
      <c r="P15" s="1129"/>
      <c r="Q15" s="2022"/>
      <c r="R15" s="1999"/>
      <c r="S15" s="2000"/>
    </row>
    <row r="16" spans="1:19" ht="24.75" thickBot="1">
      <c r="A16" s="2063"/>
      <c r="B16" s="4313" t="s">
        <v>1483</v>
      </c>
      <c r="C16" s="4340"/>
      <c r="D16" s="2018"/>
      <c r="E16" s="662"/>
      <c r="F16" s="1127"/>
      <c r="G16" s="1126"/>
      <c r="H16" s="1127"/>
      <c r="I16" s="1126"/>
      <c r="J16" s="1128"/>
      <c r="K16" s="1126"/>
      <c r="L16" s="1126"/>
      <c r="M16" s="1126"/>
      <c r="N16" s="1126"/>
      <c r="O16" s="1126"/>
      <c r="P16" s="1129"/>
      <c r="Q16" s="2023"/>
      <c r="R16" s="2024"/>
      <c r="S16" s="2025"/>
    </row>
    <row r="17" spans="1:19" ht="24.75" thickBot="1">
      <c r="A17" s="4312" t="s">
        <v>1484</v>
      </c>
      <c r="B17" s="4313"/>
      <c r="C17" s="4313"/>
      <c r="D17" s="2018">
        <v>20</v>
      </c>
      <c r="E17" s="662"/>
      <c r="F17" s="2410">
        <v>4</v>
      </c>
      <c r="G17" s="2319">
        <v>4</v>
      </c>
      <c r="H17" s="2410">
        <v>4</v>
      </c>
      <c r="I17" s="2319">
        <v>4</v>
      </c>
      <c r="J17" s="2411">
        <v>4</v>
      </c>
      <c r="K17" s="1126"/>
      <c r="L17" s="1126"/>
      <c r="M17" s="1126"/>
      <c r="N17" s="1126"/>
      <c r="O17" s="1126"/>
      <c r="P17" s="1129"/>
      <c r="Q17" s="2002" t="s">
        <v>511</v>
      </c>
      <c r="R17" s="2003"/>
      <c r="S17" s="2026"/>
    </row>
    <row r="18" spans="1:19" ht="24">
      <c r="A18" s="4312" t="s">
        <v>1485</v>
      </c>
      <c r="B18" s="4313"/>
      <c r="C18" s="4313"/>
      <c r="D18" s="2018">
        <v>10</v>
      </c>
      <c r="E18" s="662"/>
      <c r="F18" s="662"/>
      <c r="G18" s="662"/>
      <c r="H18" s="662"/>
      <c r="I18" s="662"/>
      <c r="J18" s="662"/>
      <c r="K18" s="1637">
        <v>10</v>
      </c>
      <c r="L18" s="1126"/>
      <c r="M18" s="662"/>
      <c r="N18" s="662"/>
      <c r="O18" s="662"/>
      <c r="P18" s="662"/>
      <c r="Q18" s="2027" t="s">
        <v>359</v>
      </c>
      <c r="R18" s="2019"/>
      <c r="S18" s="2021"/>
    </row>
    <row r="19" spans="1:19" ht="24">
      <c r="A19" s="4312" t="s">
        <v>1486</v>
      </c>
      <c r="B19" s="4313"/>
      <c r="C19" s="4313"/>
      <c r="D19" s="2018">
        <v>20</v>
      </c>
      <c r="E19" s="662"/>
      <c r="F19" s="662"/>
      <c r="G19" s="662"/>
      <c r="H19" s="663"/>
      <c r="I19" s="662"/>
      <c r="J19" s="1130"/>
      <c r="K19" s="1637">
        <v>20</v>
      </c>
      <c r="L19" s="1126"/>
      <c r="M19" s="662"/>
      <c r="N19" s="662"/>
      <c r="O19" s="662"/>
      <c r="P19" s="662"/>
      <c r="Q19" s="2022"/>
      <c r="R19" s="1999"/>
      <c r="S19" s="2000"/>
    </row>
    <row r="20" spans="1:19" ht="24">
      <c r="A20" s="4312" t="s">
        <v>1487</v>
      </c>
      <c r="B20" s="4313"/>
      <c r="C20" s="4313"/>
      <c r="D20" s="2018">
        <v>30</v>
      </c>
      <c r="E20" s="662"/>
      <c r="F20" s="663"/>
      <c r="G20" s="662"/>
      <c r="H20" s="662"/>
      <c r="I20" s="662"/>
      <c r="J20" s="662"/>
      <c r="K20" s="662"/>
      <c r="L20" s="1637">
        <v>5</v>
      </c>
      <c r="M20" s="1637">
        <v>5</v>
      </c>
      <c r="N20" s="1637">
        <v>5</v>
      </c>
      <c r="O20" s="1637">
        <v>5</v>
      </c>
      <c r="P20" s="2412">
        <v>5</v>
      </c>
      <c r="Q20" s="2022"/>
      <c r="R20" s="1999"/>
      <c r="S20" s="2000"/>
    </row>
    <row r="21" spans="1:19" ht="24.75" thickBot="1">
      <c r="A21" s="2028" t="s">
        <v>1488</v>
      </c>
      <c r="B21" s="2029"/>
      <c r="C21" s="2029"/>
      <c r="D21" s="1739">
        <v>10</v>
      </c>
      <c r="E21" s="662"/>
      <c r="F21" s="663"/>
      <c r="G21" s="662"/>
      <c r="H21" s="663"/>
      <c r="I21" s="662"/>
      <c r="J21" s="1130"/>
      <c r="K21" s="662"/>
      <c r="L21" s="662"/>
      <c r="M21" s="662"/>
      <c r="N21" s="662"/>
      <c r="O21" s="662"/>
      <c r="P21" s="2412">
        <v>10</v>
      </c>
      <c r="Q21" s="2022"/>
      <c r="R21" s="1999"/>
      <c r="S21" s="2000"/>
    </row>
    <row r="22" spans="1:19" ht="24">
      <c r="A22" s="2030"/>
      <c r="B22" s="2029"/>
      <c r="C22" s="2029"/>
      <c r="D22" s="1739"/>
      <c r="E22" s="2060"/>
      <c r="F22" s="2061"/>
      <c r="G22" s="2060"/>
      <c r="H22" s="2061"/>
      <c r="I22" s="2060"/>
      <c r="J22" s="2062"/>
      <c r="K22" s="2060"/>
      <c r="L22" s="2060"/>
      <c r="M22" s="2060"/>
      <c r="N22" s="2060"/>
      <c r="O22" s="2060"/>
      <c r="P22" s="1989"/>
      <c r="Q22" s="2031" t="s">
        <v>504</v>
      </c>
      <c r="R22" s="1724"/>
      <c r="S22" s="1725"/>
    </row>
    <row r="23" spans="1:19" ht="24">
      <c r="A23" s="2030"/>
      <c r="B23" s="2029"/>
      <c r="C23" s="2029"/>
      <c r="D23" s="1739"/>
      <c r="E23" s="662"/>
      <c r="F23" s="663"/>
      <c r="G23" s="662"/>
      <c r="H23" s="663"/>
      <c r="I23" s="662"/>
      <c r="J23" s="1130"/>
      <c r="K23" s="662"/>
      <c r="L23" s="662"/>
      <c r="M23" s="662"/>
      <c r="N23" s="662"/>
      <c r="O23" s="662"/>
      <c r="P23" s="1131"/>
      <c r="Q23" s="4314" t="s">
        <v>12</v>
      </c>
      <c r="R23" s="4315"/>
      <c r="S23" s="2033" t="s">
        <v>13</v>
      </c>
    </row>
    <row r="24" spans="1:19" ht="24">
      <c r="A24" s="2028"/>
      <c r="B24" s="2029"/>
      <c r="C24" s="2029"/>
      <c r="D24" s="1739"/>
      <c r="E24" s="662"/>
      <c r="F24" s="663"/>
      <c r="G24" s="662"/>
      <c r="H24" s="663"/>
      <c r="I24" s="1133"/>
      <c r="J24" s="1135"/>
      <c r="K24" s="662"/>
      <c r="L24" s="662"/>
      <c r="M24" s="662"/>
      <c r="N24" s="662"/>
      <c r="O24" s="662"/>
      <c r="P24" s="1131"/>
      <c r="Q24" s="3285"/>
      <c r="R24" s="3286"/>
      <c r="S24" s="2034"/>
    </row>
    <row r="25" spans="1:19" ht="24">
      <c r="A25" s="2028"/>
      <c r="B25" s="2029"/>
      <c r="C25" s="2029"/>
      <c r="D25" s="305"/>
      <c r="E25" s="1139"/>
      <c r="F25" s="1140"/>
      <c r="G25" s="1141"/>
      <c r="H25" s="1189"/>
      <c r="I25" s="1141"/>
      <c r="J25" s="1142"/>
      <c r="K25" s="1139"/>
      <c r="L25" s="1139"/>
      <c r="M25" s="1139"/>
      <c r="N25" s="1139"/>
      <c r="O25" s="1139"/>
      <c r="P25" s="1988"/>
      <c r="Q25" s="2035"/>
      <c r="R25" s="2036"/>
      <c r="S25" s="2037"/>
    </row>
    <row r="26" spans="1:19" ht="24">
      <c r="A26" s="2038"/>
      <c r="B26" s="2029"/>
      <c r="C26" s="2029"/>
      <c r="D26" s="305"/>
      <c r="E26" s="1139"/>
      <c r="F26" s="1140"/>
      <c r="G26" s="1139"/>
      <c r="H26" s="1140"/>
      <c r="I26" s="1141"/>
      <c r="J26" s="1142"/>
      <c r="K26" s="1139"/>
      <c r="L26" s="1139"/>
      <c r="M26" s="1139"/>
      <c r="N26" s="1139"/>
      <c r="O26" s="1139"/>
      <c r="P26" s="1988"/>
      <c r="Q26" s="2023"/>
      <c r="R26" s="2039"/>
      <c r="S26" s="2040"/>
    </row>
    <row r="27" spans="1:19" ht="24.75" thickBot="1">
      <c r="A27" s="2041"/>
      <c r="B27" s="2042"/>
      <c r="C27" s="2042"/>
      <c r="D27" s="2043"/>
      <c r="E27" s="702"/>
      <c r="F27" s="703"/>
      <c r="G27" s="702"/>
      <c r="H27" s="703"/>
      <c r="I27" s="702"/>
      <c r="J27" s="704"/>
      <c r="K27" s="702"/>
      <c r="L27" s="702"/>
      <c r="M27" s="702"/>
      <c r="N27" s="702"/>
      <c r="O27" s="702"/>
      <c r="P27" s="1112"/>
      <c r="Q27" s="2044" t="s">
        <v>14</v>
      </c>
      <c r="R27" s="2045"/>
      <c r="S27" s="1875"/>
    </row>
    <row r="28" spans="1:19" ht="24.75" thickBot="1">
      <c r="A28" s="3399" t="s">
        <v>61</v>
      </c>
      <c r="B28" s="3400"/>
      <c r="C28" s="3401"/>
      <c r="D28" s="2046">
        <f>SUM(D12:D27)</f>
        <v>100</v>
      </c>
      <c r="E28" s="168"/>
      <c r="F28" s="169"/>
      <c r="G28" s="168"/>
      <c r="H28" s="169"/>
      <c r="I28" s="168"/>
      <c r="J28" s="169"/>
      <c r="K28" s="170"/>
      <c r="L28" s="170"/>
      <c r="M28" s="170"/>
      <c r="N28" s="170"/>
      <c r="O28" s="170"/>
      <c r="P28" s="171"/>
      <c r="Q28" s="2047" t="s">
        <v>864</v>
      </c>
      <c r="R28" s="2048"/>
      <c r="S28" s="2049"/>
    </row>
    <row r="29" spans="1:19" ht="24">
      <c r="A29" s="3374" t="s">
        <v>484</v>
      </c>
      <c r="B29" s="3375"/>
      <c r="C29" s="3376"/>
      <c r="D29" s="2050" t="s">
        <v>68</v>
      </c>
      <c r="E29" s="2051">
        <f>SUM(E12:E27)</f>
        <v>5</v>
      </c>
      <c r="F29" s="2051">
        <f>SUM(F12:F27)</f>
        <v>14</v>
      </c>
      <c r="G29" s="2051">
        <f>SUM(G14:G28)</f>
        <v>4</v>
      </c>
      <c r="H29" s="2051">
        <f t="shared" ref="H29:O29" si="0">SUM(H14:H28)</f>
        <v>4</v>
      </c>
      <c r="I29" s="2051">
        <f t="shared" si="0"/>
        <v>4</v>
      </c>
      <c r="J29" s="2051">
        <f t="shared" si="0"/>
        <v>4</v>
      </c>
      <c r="K29" s="2051">
        <f t="shared" si="0"/>
        <v>30</v>
      </c>
      <c r="L29" s="2051">
        <f t="shared" si="0"/>
        <v>5</v>
      </c>
      <c r="M29" s="2051">
        <f t="shared" si="0"/>
        <v>5</v>
      </c>
      <c r="N29" s="2051">
        <f t="shared" si="0"/>
        <v>5</v>
      </c>
      <c r="O29" s="2051">
        <f t="shared" si="0"/>
        <v>5</v>
      </c>
      <c r="P29" s="2052">
        <f>SUM(P14:P28)</f>
        <v>15</v>
      </c>
      <c r="Q29" s="4325" t="s">
        <v>1489</v>
      </c>
      <c r="R29" s="4326"/>
      <c r="S29" s="4327"/>
    </row>
    <row r="30" spans="1:19" ht="24">
      <c r="A30" s="3377"/>
      <c r="B30" s="3378"/>
      <c r="C30" s="3379"/>
      <c r="D30" s="2053" t="s">
        <v>69</v>
      </c>
      <c r="E30" s="176">
        <f>E29</f>
        <v>5</v>
      </c>
      <c r="F30" s="2051">
        <f>SUM(E29:F29)</f>
        <v>19</v>
      </c>
      <c r="G30" s="173">
        <f>SUM(E29:G29)</f>
        <v>23</v>
      </c>
      <c r="H30" s="173">
        <f>SUM(E29:H29)</f>
        <v>27</v>
      </c>
      <c r="I30" s="173">
        <f>SUM(E29:I29)</f>
        <v>31</v>
      </c>
      <c r="J30" s="173">
        <f>SUM(E29:J29)</f>
        <v>35</v>
      </c>
      <c r="K30" s="173">
        <f>SUM(E29:K29)</f>
        <v>65</v>
      </c>
      <c r="L30" s="173">
        <f>SUM(E29:L29)</f>
        <v>70</v>
      </c>
      <c r="M30" s="173">
        <f>SUM(E29:M29)</f>
        <v>75</v>
      </c>
      <c r="N30" s="173">
        <f>SUM(E29:N29)</f>
        <v>80</v>
      </c>
      <c r="O30" s="173">
        <f>SUM(E29:O29)</f>
        <v>85</v>
      </c>
      <c r="P30" s="174">
        <f>SUM(E29:P29)</f>
        <v>100</v>
      </c>
      <c r="Q30" s="2023"/>
      <c r="R30" s="2023"/>
      <c r="S30" s="2040"/>
    </row>
    <row r="31" spans="1:19" ht="24">
      <c r="A31" s="3365" t="s">
        <v>487</v>
      </c>
      <c r="B31" s="3366"/>
      <c r="C31" s="3367"/>
      <c r="D31" s="2054" t="s">
        <v>68</v>
      </c>
      <c r="E31" s="178"/>
      <c r="F31" s="179"/>
      <c r="G31" s="178"/>
      <c r="H31" s="179"/>
      <c r="I31" s="178"/>
      <c r="J31" s="179"/>
      <c r="K31" s="180"/>
      <c r="L31" s="180"/>
      <c r="M31" s="180"/>
      <c r="N31" s="180"/>
      <c r="O31" s="180"/>
      <c r="P31" s="181"/>
      <c r="Q31" s="2055" t="s">
        <v>813</v>
      </c>
      <c r="R31" s="2056"/>
      <c r="S31" s="3363">
        <v>0</v>
      </c>
    </row>
    <row r="32" spans="1:19" ht="24.75" thickBot="1">
      <c r="A32" s="3368"/>
      <c r="B32" s="3369"/>
      <c r="C32" s="3370"/>
      <c r="D32" s="2057" t="s">
        <v>72</v>
      </c>
      <c r="E32" s="183">
        <f>E31</f>
        <v>0</v>
      </c>
      <c r="F32" s="184">
        <f>SUM(E31:F31)</f>
        <v>0</v>
      </c>
      <c r="G32" s="184">
        <f>SUM(E31:G31)</f>
        <v>0</v>
      </c>
      <c r="H32" s="184">
        <f>SUM(E31:H31)</f>
        <v>0</v>
      </c>
      <c r="I32" s="184">
        <f>SUM(E31:I31)</f>
        <v>0</v>
      </c>
      <c r="J32" s="184">
        <f>SUM(E31:J31)</f>
        <v>0</v>
      </c>
      <c r="K32" s="184">
        <f>SUM(E31:K31)</f>
        <v>0</v>
      </c>
      <c r="L32" s="184">
        <f>SUM(E31:L31)</f>
        <v>0</v>
      </c>
      <c r="M32" s="184">
        <f>SUM(E31:M31)</f>
        <v>0</v>
      </c>
      <c r="N32" s="184">
        <f>SUM(E31:N31)</f>
        <v>0</v>
      </c>
      <c r="O32" s="184">
        <f>SUM(E31:O31)</f>
        <v>0</v>
      </c>
      <c r="P32" s="185">
        <f>SUM(E31:P31)</f>
        <v>0</v>
      </c>
      <c r="Q32" s="2058" t="s">
        <v>814</v>
      </c>
      <c r="R32" s="2059"/>
      <c r="S32" s="3364"/>
    </row>
  </sheetData>
  <mergeCells count="32">
    <mergeCell ref="S11:S12"/>
    <mergeCell ref="A1:S1"/>
    <mergeCell ref="A3:S3"/>
    <mergeCell ref="A4:B5"/>
    <mergeCell ref="C6:P6"/>
    <mergeCell ref="Q6:S6"/>
    <mergeCell ref="A2:S2"/>
    <mergeCell ref="C4:S5"/>
    <mergeCell ref="A7:B9"/>
    <mergeCell ref="C7:P7"/>
    <mergeCell ref="Q7:S7"/>
    <mergeCell ref="C8:P8"/>
    <mergeCell ref="C9:P9"/>
    <mergeCell ref="Q9:S9"/>
    <mergeCell ref="Q24:R24"/>
    <mergeCell ref="A10:C11"/>
    <mergeCell ref="D10:D11"/>
    <mergeCell ref="E10:P10"/>
    <mergeCell ref="Q11:R12"/>
    <mergeCell ref="A17:C17"/>
    <mergeCell ref="A18:C18"/>
    <mergeCell ref="A19:C19"/>
    <mergeCell ref="A20:C20"/>
    <mergeCell ref="Q23:R23"/>
    <mergeCell ref="B15:C15"/>
    <mergeCell ref="B14:C14"/>
    <mergeCell ref="B16:C16"/>
    <mergeCell ref="A28:C28"/>
    <mergeCell ref="A29:C30"/>
    <mergeCell ref="Q29:S29"/>
    <mergeCell ref="A31:C32"/>
    <mergeCell ref="S31:S32"/>
  </mergeCells>
  <phoneticPr fontId="57" type="noConversion"/>
  <pageMargins left="0.7" right="0.7" top="0.75" bottom="0.75" header="0.3" footer="0.3"/>
  <pageSetup paperSize="9" scale="60" orientation="landscape" r:id="rId1"/>
  <headerFooter>
    <oddHeader>&amp;R50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2" tint="-0.499984740745262"/>
  </sheetPr>
  <dimension ref="A1:S33"/>
  <sheetViews>
    <sheetView view="pageBreakPreview" zoomScale="60" zoomScaleNormal="100" zoomScalePageLayoutView="60" workbookViewId="0">
      <selection activeCell="F32" sqref="F32"/>
    </sheetView>
  </sheetViews>
  <sheetFormatPr defaultColWidth="8.85546875" defaultRowHeight="17.25"/>
  <cols>
    <col min="1" max="1" width="15.140625" style="5" customWidth="1"/>
    <col min="2" max="2" width="11.85546875" style="5" customWidth="1"/>
    <col min="3" max="3" width="31.140625" style="5" customWidth="1"/>
    <col min="4" max="4" width="20.42578125" style="5" customWidth="1"/>
    <col min="5" max="5" width="6.5703125" style="5" customWidth="1"/>
    <col min="6" max="16" width="5.5703125" style="5" customWidth="1"/>
    <col min="17" max="17" width="18.5703125" style="5" customWidth="1"/>
    <col min="18" max="18" width="13.5703125" style="5" customWidth="1"/>
    <col min="19" max="19" width="19" style="5" customWidth="1"/>
    <col min="20" max="16384" width="8.85546875" style="5"/>
  </cols>
  <sheetData>
    <row r="1" spans="1:19" ht="24">
      <c r="A1" s="3426" t="s">
        <v>1013</v>
      </c>
      <c r="B1" s="3373"/>
      <c r="C1" s="3373"/>
      <c r="D1" s="3373"/>
      <c r="E1" s="3373"/>
      <c r="F1" s="3373"/>
      <c r="G1" s="3373"/>
      <c r="H1" s="3373"/>
      <c r="I1" s="3373"/>
      <c r="J1" s="3373"/>
      <c r="K1" s="3373"/>
      <c r="L1" s="3373"/>
      <c r="M1" s="3373"/>
      <c r="N1" s="3373"/>
      <c r="O1" s="3373"/>
      <c r="P1" s="3373"/>
      <c r="Q1" s="3373"/>
      <c r="R1" s="3373"/>
      <c r="S1" s="3427"/>
    </row>
    <row r="2" spans="1:19" ht="24" hidden="1">
      <c r="A2" s="3438" t="s">
        <v>1553</v>
      </c>
      <c r="B2" s="3439"/>
      <c r="C2" s="3439"/>
      <c r="D2" s="3439"/>
      <c r="E2" s="3439"/>
      <c r="F2" s="3439"/>
      <c r="G2" s="3439"/>
      <c r="H2" s="3439"/>
      <c r="I2" s="3439"/>
      <c r="J2" s="3439"/>
      <c r="K2" s="3439"/>
      <c r="L2" s="3439"/>
      <c r="M2" s="3439"/>
      <c r="N2" s="3439"/>
      <c r="O2" s="3439"/>
      <c r="P2" s="3439"/>
      <c r="Q2" s="3439"/>
      <c r="R2" s="3439"/>
      <c r="S2" s="3440"/>
    </row>
    <row r="3" spans="1:19" ht="24.75" thickBot="1">
      <c r="A3" s="3428" t="s">
        <v>1475</v>
      </c>
      <c r="B3" s="2853"/>
      <c r="C3" s="2853"/>
      <c r="D3" s="2853"/>
      <c r="E3" s="2853"/>
      <c r="F3" s="2853"/>
      <c r="G3" s="2853"/>
      <c r="H3" s="2853"/>
      <c r="I3" s="2853"/>
      <c r="J3" s="2853"/>
      <c r="K3" s="2853"/>
      <c r="L3" s="2853"/>
      <c r="M3" s="2853"/>
      <c r="N3" s="2853"/>
      <c r="O3" s="2853"/>
      <c r="P3" s="2853"/>
      <c r="Q3" s="2853"/>
      <c r="R3" s="2853"/>
      <c r="S3" s="2854"/>
    </row>
    <row r="4" spans="1:19" ht="24">
      <c r="A4" s="2855" t="s">
        <v>837</v>
      </c>
      <c r="B4" s="2856"/>
      <c r="C4" s="3031" t="s">
        <v>1130</v>
      </c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1"/>
      <c r="S4" s="3032"/>
    </row>
    <row r="5" spans="1:19" ht="24.75" thickBot="1">
      <c r="A5" s="3028"/>
      <c r="B5" s="3029"/>
      <c r="C5" s="3033" t="s">
        <v>1131</v>
      </c>
      <c r="D5" s="3033"/>
      <c r="E5" s="3033"/>
      <c r="F5" s="3033"/>
      <c r="G5" s="3033"/>
      <c r="H5" s="3033"/>
      <c r="I5" s="3033"/>
      <c r="J5" s="3033"/>
      <c r="K5" s="3033"/>
      <c r="L5" s="3033"/>
      <c r="M5" s="3033"/>
      <c r="N5" s="3033"/>
      <c r="O5" s="3033"/>
      <c r="P5" s="3033"/>
      <c r="Q5" s="3033"/>
      <c r="R5" s="3033"/>
      <c r="S5" s="3034"/>
    </row>
    <row r="6" spans="1:19" ht="24.75" thickBot="1">
      <c r="A6" s="71" t="s">
        <v>63</v>
      </c>
      <c r="B6" s="395"/>
      <c r="C6" s="3020" t="s">
        <v>1980</v>
      </c>
      <c r="D6" s="3020"/>
      <c r="E6" s="3020"/>
      <c r="F6" s="3020"/>
      <c r="G6" s="3020"/>
      <c r="H6" s="3020"/>
      <c r="I6" s="3020"/>
      <c r="J6" s="3020"/>
      <c r="K6" s="3020"/>
      <c r="L6" s="3020"/>
      <c r="M6" s="3020"/>
      <c r="N6" s="3020"/>
      <c r="O6" s="3020"/>
      <c r="P6" s="3020"/>
      <c r="Q6" s="3035" t="s">
        <v>564</v>
      </c>
      <c r="R6" s="3036"/>
      <c r="S6" s="3037"/>
    </row>
    <row r="7" spans="1:19" ht="24">
      <c r="A7" s="3265" t="s">
        <v>62</v>
      </c>
      <c r="B7" s="3266"/>
      <c r="C7" s="3023" t="s">
        <v>1128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3"/>
      <c r="Q7" s="3271" t="s">
        <v>1834</v>
      </c>
      <c r="R7" s="3272"/>
      <c r="S7" s="3273"/>
    </row>
    <row r="8" spans="1:19" ht="24">
      <c r="A8" s="3267"/>
      <c r="B8" s="3268"/>
      <c r="C8" s="3110" t="s">
        <v>1129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10"/>
      <c r="Q8" s="329" t="s">
        <v>613</v>
      </c>
      <c r="R8" s="80"/>
      <c r="S8" s="81"/>
    </row>
    <row r="9" spans="1:19" ht="24.75" thickBot="1">
      <c r="A9" s="3267"/>
      <c r="B9" s="3268"/>
      <c r="C9" s="3274"/>
      <c r="D9" s="3274"/>
      <c r="E9" s="3104"/>
      <c r="F9" s="3104"/>
      <c r="G9" s="3104"/>
      <c r="H9" s="3104"/>
      <c r="I9" s="3104"/>
      <c r="J9" s="3104"/>
      <c r="K9" s="3104"/>
      <c r="L9" s="3104"/>
      <c r="M9" s="3104"/>
      <c r="N9" s="3104"/>
      <c r="O9" s="3104"/>
      <c r="P9" s="3104"/>
      <c r="Q9" s="3041" t="s">
        <v>1132</v>
      </c>
      <c r="R9" s="3042"/>
      <c r="S9" s="3043"/>
    </row>
    <row r="10" spans="1:19" ht="24.75" thickBot="1">
      <c r="A10" s="2903" t="s">
        <v>499</v>
      </c>
      <c r="B10" s="2904"/>
      <c r="C10" s="2904"/>
      <c r="D10" s="2311" t="s">
        <v>585</v>
      </c>
      <c r="E10" s="2903" t="s">
        <v>582</v>
      </c>
      <c r="F10" s="2904"/>
      <c r="G10" s="2904"/>
      <c r="H10" s="2904"/>
      <c r="I10" s="2904"/>
      <c r="J10" s="2904"/>
      <c r="K10" s="2904"/>
      <c r="L10" s="2904"/>
      <c r="M10" s="2904"/>
      <c r="N10" s="2904"/>
      <c r="O10" s="2904"/>
      <c r="P10" s="4347"/>
      <c r="Q10" s="324" t="s">
        <v>525</v>
      </c>
      <c r="R10" s="325"/>
      <c r="S10" s="326" t="s">
        <v>502</v>
      </c>
    </row>
    <row r="11" spans="1:19" ht="24">
      <c r="A11" s="3587"/>
      <c r="B11" s="3588"/>
      <c r="C11" s="3588"/>
      <c r="D11" s="2690" t="s">
        <v>1759</v>
      </c>
      <c r="E11" s="3009"/>
      <c r="F11" s="3010"/>
      <c r="G11" s="3010"/>
      <c r="H11" s="3010"/>
      <c r="I11" s="3010"/>
      <c r="J11" s="3010"/>
      <c r="K11" s="3010"/>
      <c r="L11" s="3010"/>
      <c r="M11" s="3010"/>
      <c r="N11" s="3010"/>
      <c r="O11" s="3010"/>
      <c r="P11" s="3010"/>
      <c r="Q11" s="3341" t="s">
        <v>1428</v>
      </c>
      <c r="R11" s="3973"/>
      <c r="S11" s="1258"/>
    </row>
    <row r="12" spans="1:19" ht="21.75" customHeight="1" thickBot="1">
      <c r="A12" s="2906"/>
      <c r="B12" s="2907"/>
      <c r="C12" s="2907"/>
      <c r="D12" s="2312"/>
      <c r="E12" s="2306" t="s">
        <v>0</v>
      </c>
      <c r="F12" s="2307" t="s">
        <v>1</v>
      </c>
      <c r="G12" s="2308" t="s">
        <v>2</v>
      </c>
      <c r="H12" s="2309" t="s">
        <v>3</v>
      </c>
      <c r="I12" s="2309" t="s">
        <v>4</v>
      </c>
      <c r="J12" s="2309" t="s">
        <v>5</v>
      </c>
      <c r="K12" s="2309" t="s">
        <v>6</v>
      </c>
      <c r="L12" s="2309" t="s">
        <v>7</v>
      </c>
      <c r="M12" s="2309" t="s">
        <v>8</v>
      </c>
      <c r="N12" s="2309" t="s">
        <v>9</v>
      </c>
      <c r="O12" s="2309" t="s">
        <v>10</v>
      </c>
      <c r="P12" s="2308" t="s">
        <v>11</v>
      </c>
      <c r="Q12" s="2425" t="s">
        <v>1429</v>
      </c>
      <c r="R12" s="442"/>
      <c r="S12" s="81" t="s">
        <v>110</v>
      </c>
    </row>
    <row r="13" spans="1:19" ht="24.75" thickBot="1">
      <c r="A13" s="2303" t="s">
        <v>1136</v>
      </c>
      <c r="B13" s="2304"/>
      <c r="C13" s="2304"/>
      <c r="D13" s="274">
        <v>10</v>
      </c>
      <c r="E13" s="2305">
        <v>10</v>
      </c>
      <c r="F13" s="1124"/>
      <c r="G13" s="1126"/>
      <c r="H13" s="1127"/>
      <c r="I13" s="1126"/>
      <c r="J13" s="1128"/>
      <c r="K13" s="1126"/>
      <c r="L13" s="1126"/>
      <c r="M13" s="1126"/>
      <c r="N13" s="1126"/>
      <c r="O13" s="1126"/>
      <c r="P13" s="2682"/>
      <c r="Q13" s="2691"/>
      <c r="R13" s="2692"/>
      <c r="S13" s="2160"/>
    </row>
    <row r="14" spans="1:19" ht="24.75" thickBot="1">
      <c r="A14" s="1743"/>
      <c r="B14" s="1105"/>
      <c r="C14" s="1105"/>
      <c r="D14" s="1106"/>
      <c r="E14" s="1124"/>
      <c r="F14" s="1125"/>
      <c r="G14" s="1126"/>
      <c r="H14" s="1127"/>
      <c r="I14" s="1126"/>
      <c r="J14" s="1128"/>
      <c r="K14" s="1126"/>
      <c r="L14" s="1126"/>
      <c r="M14" s="1126"/>
      <c r="N14" s="1126"/>
      <c r="O14" s="1126"/>
      <c r="P14" s="2682"/>
      <c r="Q14" s="324" t="s">
        <v>510</v>
      </c>
      <c r="R14" s="325"/>
      <c r="S14" s="517"/>
    </row>
    <row r="15" spans="1:19" ht="24">
      <c r="A15" s="1743" t="s">
        <v>1137</v>
      </c>
      <c r="B15" s="1105"/>
      <c r="C15" s="1105"/>
      <c r="D15" s="1108">
        <v>20</v>
      </c>
      <c r="E15" s="1133"/>
      <c r="F15" s="2407">
        <v>1.8</v>
      </c>
      <c r="G15" s="2407">
        <v>1.8</v>
      </c>
      <c r="H15" s="2407">
        <v>1.8</v>
      </c>
      <c r="I15" s="2407">
        <v>1.8</v>
      </c>
      <c r="J15" s="2407">
        <v>1.8</v>
      </c>
      <c r="K15" s="2407">
        <v>1.8</v>
      </c>
      <c r="L15" s="2407">
        <v>1.8</v>
      </c>
      <c r="M15" s="2407">
        <v>1.8</v>
      </c>
      <c r="N15" s="2407">
        <v>1.8</v>
      </c>
      <c r="O15" s="2407">
        <v>1.8</v>
      </c>
      <c r="P15" s="2683">
        <v>1.8</v>
      </c>
      <c r="Q15" s="121" t="s">
        <v>1279</v>
      </c>
      <c r="R15" s="2471"/>
      <c r="S15" s="188"/>
    </row>
    <row r="16" spans="1:19" ht="24">
      <c r="A16" s="3264"/>
      <c r="B16" s="2999"/>
      <c r="C16" s="2999"/>
      <c r="D16" s="1108"/>
      <c r="E16" s="1133"/>
      <c r="F16" s="662"/>
      <c r="G16" s="662"/>
      <c r="H16" s="663"/>
      <c r="I16" s="662"/>
      <c r="J16" s="1130"/>
      <c r="K16" s="662"/>
      <c r="L16" s="662"/>
      <c r="M16" s="662"/>
      <c r="N16" s="662"/>
      <c r="O16" s="662"/>
      <c r="P16" s="2684"/>
      <c r="Q16" s="79"/>
      <c r="R16" s="80"/>
      <c r="S16" s="81"/>
    </row>
    <row r="17" spans="1:19" ht="24.75" thickBot="1">
      <c r="A17" s="3264" t="s">
        <v>1138</v>
      </c>
      <c r="B17" s="2999"/>
      <c r="C17" s="2999"/>
      <c r="D17" s="1108">
        <v>30</v>
      </c>
      <c r="E17" s="1133"/>
      <c r="F17" s="2407">
        <v>2.7</v>
      </c>
      <c r="G17" s="2407">
        <v>2.7</v>
      </c>
      <c r="H17" s="2407">
        <v>2.7</v>
      </c>
      <c r="I17" s="2407">
        <v>2.7</v>
      </c>
      <c r="J17" s="2407">
        <v>2.7</v>
      </c>
      <c r="K17" s="2407">
        <v>2.7</v>
      </c>
      <c r="L17" s="2407">
        <v>2.7</v>
      </c>
      <c r="M17" s="2407">
        <v>2.7</v>
      </c>
      <c r="N17" s="2407">
        <v>2.7</v>
      </c>
      <c r="O17" s="2407">
        <v>2.7</v>
      </c>
      <c r="P17" s="2683">
        <v>2.7</v>
      </c>
      <c r="Q17" s="276"/>
      <c r="R17" s="74"/>
      <c r="S17" s="342"/>
    </row>
    <row r="18" spans="1:19" ht="24.75" thickBot="1">
      <c r="A18" s="3264"/>
      <c r="B18" s="2999"/>
      <c r="C18" s="2999"/>
      <c r="D18" s="1108"/>
      <c r="E18" s="1133"/>
      <c r="F18" s="662"/>
      <c r="G18" s="1133"/>
      <c r="H18" s="1134"/>
      <c r="I18" s="1133"/>
      <c r="J18" s="1135"/>
      <c r="K18" s="1133"/>
      <c r="L18" s="1133"/>
      <c r="M18" s="1133"/>
      <c r="N18" s="1133"/>
      <c r="O18" s="1133"/>
      <c r="P18" s="2685"/>
      <c r="Q18" s="324" t="s">
        <v>511</v>
      </c>
      <c r="R18" s="325"/>
      <c r="S18" s="517"/>
    </row>
    <row r="19" spans="1:19" ht="24">
      <c r="A19" s="3264" t="s">
        <v>1139</v>
      </c>
      <c r="B19" s="2999"/>
      <c r="C19" s="2999"/>
      <c r="D19" s="1108">
        <v>20</v>
      </c>
      <c r="E19" s="1133"/>
      <c r="F19" s="662"/>
      <c r="G19" s="1987">
        <v>2</v>
      </c>
      <c r="H19" s="1987">
        <v>2</v>
      </c>
      <c r="I19" s="1987">
        <v>2</v>
      </c>
      <c r="J19" s="1987">
        <v>2</v>
      </c>
      <c r="K19" s="1987">
        <v>2</v>
      </c>
      <c r="L19" s="1987">
        <v>2</v>
      </c>
      <c r="M19" s="1987">
        <v>2</v>
      </c>
      <c r="N19" s="1987">
        <v>2</v>
      </c>
      <c r="O19" s="1987">
        <v>2</v>
      </c>
      <c r="P19" s="2686">
        <v>2</v>
      </c>
      <c r="Q19" s="121" t="s">
        <v>359</v>
      </c>
      <c r="R19" s="208"/>
      <c r="S19" s="188"/>
    </row>
    <row r="20" spans="1:19" ht="24">
      <c r="A20" s="3264"/>
      <c r="B20" s="2999"/>
      <c r="C20" s="2999"/>
      <c r="D20" s="1108"/>
      <c r="E20" s="1133"/>
      <c r="F20" s="662"/>
      <c r="G20" s="1133"/>
      <c r="H20" s="1134"/>
      <c r="I20" s="1133"/>
      <c r="J20" s="1135"/>
      <c r="K20" s="1133"/>
      <c r="L20" s="1133"/>
      <c r="M20" s="1133"/>
      <c r="N20" s="1133"/>
      <c r="O20" s="1133"/>
      <c r="P20" s="2685"/>
      <c r="Q20" s="79"/>
      <c r="R20" s="80"/>
      <c r="S20" s="81"/>
    </row>
    <row r="21" spans="1:19" ht="24">
      <c r="A21" s="3264" t="s">
        <v>1135</v>
      </c>
      <c r="B21" s="2999"/>
      <c r="C21" s="2999"/>
      <c r="D21" s="1108">
        <v>20</v>
      </c>
      <c r="E21" s="1133"/>
      <c r="F21" s="1134"/>
      <c r="G21" s="1987">
        <v>2</v>
      </c>
      <c r="H21" s="1987">
        <v>2</v>
      </c>
      <c r="I21" s="1987">
        <v>2</v>
      </c>
      <c r="J21" s="1987">
        <v>2</v>
      </c>
      <c r="K21" s="1987">
        <v>2</v>
      </c>
      <c r="L21" s="1987">
        <v>2</v>
      </c>
      <c r="M21" s="1987">
        <v>2</v>
      </c>
      <c r="N21" s="1987">
        <v>2</v>
      </c>
      <c r="O21" s="1987">
        <v>2</v>
      </c>
      <c r="P21" s="2686">
        <v>2</v>
      </c>
      <c r="Q21" s="79"/>
      <c r="R21" s="80"/>
      <c r="S21" s="81"/>
    </row>
    <row r="22" spans="1:19" ht="24.75" thickBot="1">
      <c r="A22" s="1741"/>
      <c r="B22" s="1744"/>
      <c r="C22" s="1744"/>
      <c r="D22" s="200"/>
      <c r="E22" s="1133"/>
      <c r="F22" s="1134"/>
      <c r="G22" s="1133"/>
      <c r="H22" s="1134"/>
      <c r="I22" s="1133"/>
      <c r="J22" s="1135"/>
      <c r="K22" s="662"/>
      <c r="L22" s="662"/>
      <c r="M22" s="662"/>
      <c r="N22" s="662"/>
      <c r="O22" s="662"/>
      <c r="P22" s="2168"/>
      <c r="Q22" s="79"/>
      <c r="R22" s="80"/>
      <c r="S22" s="81"/>
    </row>
    <row r="23" spans="1:19" ht="24">
      <c r="A23" s="660"/>
      <c r="B23" s="1744"/>
      <c r="C23" s="1744"/>
      <c r="D23" s="200"/>
      <c r="E23" s="662"/>
      <c r="F23" s="663"/>
      <c r="G23" s="662"/>
      <c r="H23" s="663"/>
      <c r="I23" s="1133"/>
      <c r="J23" s="1135"/>
      <c r="K23" s="662"/>
      <c r="L23" s="662"/>
      <c r="M23" s="662"/>
      <c r="N23" s="662"/>
      <c r="O23" s="662"/>
      <c r="P23" s="2168"/>
      <c r="Q23" s="2417" t="s">
        <v>504</v>
      </c>
      <c r="R23" s="2418"/>
      <c r="S23" s="2419"/>
    </row>
    <row r="24" spans="1:19" ht="24">
      <c r="A24" s="660"/>
      <c r="B24" s="1744"/>
      <c r="C24" s="1744"/>
      <c r="D24" s="200"/>
      <c r="E24" s="662"/>
      <c r="F24" s="663"/>
      <c r="G24" s="662"/>
      <c r="H24" s="663"/>
      <c r="I24" s="1133"/>
      <c r="J24" s="686"/>
      <c r="K24" s="662"/>
      <c r="L24" s="662"/>
      <c r="M24" s="662"/>
      <c r="N24" s="662"/>
      <c r="O24" s="662"/>
      <c r="P24" s="2168"/>
      <c r="Q24" s="3283" t="s">
        <v>12</v>
      </c>
      <c r="R24" s="3284"/>
      <c r="S24" s="82" t="s">
        <v>13</v>
      </c>
    </row>
    <row r="25" spans="1:19" ht="24">
      <c r="A25" s="1741"/>
      <c r="B25" s="1744"/>
      <c r="C25" s="1744"/>
      <c r="D25" s="200"/>
      <c r="E25" s="662"/>
      <c r="F25" s="663"/>
      <c r="G25" s="662"/>
      <c r="H25" s="663"/>
      <c r="I25" s="1133"/>
      <c r="J25" s="1135"/>
      <c r="K25" s="662"/>
      <c r="L25" s="662"/>
      <c r="M25" s="662"/>
      <c r="N25" s="662"/>
      <c r="O25" s="662"/>
      <c r="P25" s="2168"/>
      <c r="Q25" s="2883">
        <v>2000000</v>
      </c>
      <c r="R25" s="2884"/>
      <c r="S25" s="1012"/>
    </row>
    <row r="26" spans="1:19" ht="24">
      <c r="A26" s="1741"/>
      <c r="B26" s="1744"/>
      <c r="C26" s="1744"/>
      <c r="D26" s="166"/>
      <c r="E26" s="1139"/>
      <c r="F26" s="1140"/>
      <c r="G26" s="1141"/>
      <c r="H26" s="1189"/>
      <c r="I26" s="1141"/>
      <c r="J26" s="1142"/>
      <c r="K26" s="1139"/>
      <c r="L26" s="1139"/>
      <c r="M26" s="1139"/>
      <c r="N26" s="1139"/>
      <c r="O26" s="1139"/>
      <c r="P26" s="2687"/>
      <c r="Q26" s="1046"/>
      <c r="R26" s="1117"/>
      <c r="S26" s="559"/>
    </row>
    <row r="27" spans="1:19" ht="24">
      <c r="A27" s="509"/>
      <c r="B27" s="1744"/>
      <c r="C27" s="1744"/>
      <c r="D27" s="166"/>
      <c r="E27" s="1139"/>
      <c r="F27" s="1140"/>
      <c r="G27" s="1139"/>
      <c r="H27" s="1140"/>
      <c r="I27" s="1141"/>
      <c r="J27" s="1142"/>
      <c r="K27" s="1139"/>
      <c r="L27" s="1139"/>
      <c r="M27" s="1139"/>
      <c r="N27" s="1139"/>
      <c r="O27" s="1139"/>
      <c r="P27" s="2687"/>
      <c r="Q27" s="276"/>
      <c r="R27" s="1118"/>
      <c r="S27" s="277"/>
    </row>
    <row r="28" spans="1:19" ht="24.75" thickBot="1">
      <c r="A28" s="1109"/>
      <c r="B28" s="1110"/>
      <c r="C28" s="1110"/>
      <c r="D28" s="1111"/>
      <c r="E28" s="702"/>
      <c r="F28" s="703"/>
      <c r="G28" s="702"/>
      <c r="H28" s="703"/>
      <c r="I28" s="702"/>
      <c r="J28" s="704"/>
      <c r="K28" s="702"/>
      <c r="L28" s="702"/>
      <c r="M28" s="702"/>
      <c r="N28" s="702"/>
      <c r="O28" s="702"/>
      <c r="P28" s="2688"/>
      <c r="Q28" s="415" t="s">
        <v>14</v>
      </c>
      <c r="R28" s="1114"/>
      <c r="S28" s="563">
        <v>2000000</v>
      </c>
    </row>
    <row r="29" spans="1:19" ht="24.75" thickBot="1">
      <c r="A29" s="2894" t="s">
        <v>61</v>
      </c>
      <c r="B29" s="2895"/>
      <c r="C29" s="2896"/>
      <c r="D29" s="1113">
        <f>SUM(D13:D28)</f>
        <v>100</v>
      </c>
      <c r="E29" s="93"/>
      <c r="F29" s="94"/>
      <c r="G29" s="93"/>
      <c r="H29" s="94"/>
      <c r="I29" s="93"/>
      <c r="J29" s="94"/>
      <c r="K29" s="95"/>
      <c r="L29" s="95"/>
      <c r="M29" s="95"/>
      <c r="N29" s="95"/>
      <c r="O29" s="95"/>
      <c r="P29" s="95"/>
      <c r="Q29" s="2456" t="s">
        <v>864</v>
      </c>
      <c r="R29" s="1115"/>
      <c r="S29" s="1116"/>
    </row>
    <row r="30" spans="1:19" ht="24">
      <c r="A30" s="2885" t="s">
        <v>484</v>
      </c>
      <c r="B30" s="2886"/>
      <c r="C30" s="2887"/>
      <c r="D30" s="172" t="s">
        <v>68</v>
      </c>
      <c r="E30" s="1102">
        <f>SUM(E13:E28)</f>
        <v>10</v>
      </c>
      <c r="F30" s="1102">
        <f>SUM(F13:F28)</f>
        <v>4.5</v>
      </c>
      <c r="G30" s="1102">
        <f>SUM(G15:G29)</f>
        <v>8.5</v>
      </c>
      <c r="H30" s="1102">
        <f t="shared" ref="H30:O30" si="0">SUM(H15:H29)</f>
        <v>8.5</v>
      </c>
      <c r="I30" s="1102">
        <f t="shared" si="0"/>
        <v>8.5</v>
      </c>
      <c r="J30" s="1102">
        <f t="shared" si="0"/>
        <v>8.5</v>
      </c>
      <c r="K30" s="1102">
        <f t="shared" si="0"/>
        <v>8.5</v>
      </c>
      <c r="L30" s="1102">
        <f t="shared" si="0"/>
        <v>8.5</v>
      </c>
      <c r="M30" s="1102">
        <f t="shared" si="0"/>
        <v>8.5</v>
      </c>
      <c r="N30" s="1102">
        <f t="shared" si="0"/>
        <v>8.5</v>
      </c>
      <c r="O30" s="1102">
        <f t="shared" si="0"/>
        <v>8.5</v>
      </c>
      <c r="P30" s="2689">
        <f>SUM(P15:P29)</f>
        <v>8.5</v>
      </c>
      <c r="Q30" s="2913" t="s">
        <v>1134</v>
      </c>
      <c r="R30" s="3281"/>
      <c r="S30" s="3282"/>
    </row>
    <row r="31" spans="1:19" ht="24">
      <c r="A31" s="2888"/>
      <c r="B31" s="2889"/>
      <c r="C31" s="2890"/>
      <c r="D31" s="175" t="s">
        <v>69</v>
      </c>
      <c r="E31" s="99">
        <f>E30</f>
        <v>10</v>
      </c>
      <c r="F31" s="1102">
        <f>SUM(E30:F30)</f>
        <v>14.5</v>
      </c>
      <c r="G31" s="97">
        <f>SUM(E30:G30)</f>
        <v>23</v>
      </c>
      <c r="H31" s="97">
        <f>SUM(E30:H30)</f>
        <v>31.5</v>
      </c>
      <c r="I31" s="97">
        <f>SUM(E30:I30)</f>
        <v>40</v>
      </c>
      <c r="J31" s="97">
        <f>SUM(E30:J30)</f>
        <v>48.5</v>
      </c>
      <c r="K31" s="97">
        <f>SUM(E30:K30)</f>
        <v>57</v>
      </c>
      <c r="L31" s="97">
        <f>SUM(E30:L30)</f>
        <v>65.5</v>
      </c>
      <c r="M31" s="97">
        <f>SUM(E30:M30)</f>
        <v>74</v>
      </c>
      <c r="N31" s="97">
        <f>SUM(E30:N30)</f>
        <v>82.5</v>
      </c>
      <c r="O31" s="97">
        <f>SUM(E30:O30)</f>
        <v>91</v>
      </c>
      <c r="P31" s="2689">
        <f>SUM(E30:P30)</f>
        <v>99.5</v>
      </c>
      <c r="Q31" s="276"/>
      <c r="R31" s="123"/>
      <c r="S31" s="277"/>
    </row>
    <row r="32" spans="1:19" ht="24">
      <c r="A32" s="2831" t="s">
        <v>487</v>
      </c>
      <c r="B32" s="2832"/>
      <c r="C32" s="2833"/>
      <c r="D32" s="177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2"/>
      <c r="Q32" s="1083" t="s">
        <v>813</v>
      </c>
      <c r="R32" s="1084"/>
      <c r="S32" s="2839">
        <v>0</v>
      </c>
    </row>
    <row r="33" spans="1:19" ht="24.75" thickBot="1">
      <c r="A33" s="2834"/>
      <c r="B33" s="2835"/>
      <c r="C33" s="2836"/>
      <c r="D33" s="182" t="s">
        <v>72</v>
      </c>
      <c r="E33" s="104">
        <f>E32</f>
        <v>0</v>
      </c>
      <c r="F33" s="105">
        <f>SUM(E32:F32)</f>
        <v>0</v>
      </c>
      <c r="G33" s="105">
        <f>SUM(E32:G32)</f>
        <v>0</v>
      </c>
      <c r="H33" s="105">
        <f>SUM(E32:H32)</f>
        <v>0</v>
      </c>
      <c r="I33" s="105">
        <f>SUM(E32:I32)</f>
        <v>0</v>
      </c>
      <c r="J33" s="105">
        <f>SUM(E32:J32)</f>
        <v>0</v>
      </c>
      <c r="K33" s="105">
        <f>SUM(E32:K32)</f>
        <v>0</v>
      </c>
      <c r="L33" s="105">
        <f>SUM(E32:L32)</f>
        <v>0</v>
      </c>
      <c r="M33" s="105">
        <f>SUM(E32:M32)</f>
        <v>0</v>
      </c>
      <c r="N33" s="105">
        <f>SUM(E32:N32)</f>
        <v>0</v>
      </c>
      <c r="O33" s="105">
        <f>SUM(E32:O32)</f>
        <v>0</v>
      </c>
      <c r="P33" s="2363">
        <f>SUM(E32:P32)</f>
        <v>0</v>
      </c>
      <c r="Q33" s="1085" t="s">
        <v>814</v>
      </c>
      <c r="R33" s="1086"/>
      <c r="S33" s="2840"/>
    </row>
  </sheetData>
  <mergeCells count="30">
    <mergeCell ref="C6:P6"/>
    <mergeCell ref="Q6:S6"/>
    <mergeCell ref="A1:S1"/>
    <mergeCell ref="A3:S3"/>
    <mergeCell ref="A4:B5"/>
    <mergeCell ref="C4:S4"/>
    <mergeCell ref="C5:S5"/>
    <mergeCell ref="A2:S2"/>
    <mergeCell ref="A18:C18"/>
    <mergeCell ref="A7:B9"/>
    <mergeCell ref="C7:P7"/>
    <mergeCell ref="Q7:S7"/>
    <mergeCell ref="C8:P8"/>
    <mergeCell ref="C9:P9"/>
    <mergeCell ref="Q9:S9"/>
    <mergeCell ref="A10:C12"/>
    <mergeCell ref="A16:C16"/>
    <mergeCell ref="A17:C17"/>
    <mergeCell ref="Q11:R11"/>
    <mergeCell ref="E10:P11"/>
    <mergeCell ref="A30:C31"/>
    <mergeCell ref="Q30:S30"/>
    <mergeCell ref="A32:C33"/>
    <mergeCell ref="S32:S33"/>
    <mergeCell ref="A19:C19"/>
    <mergeCell ref="A20:C20"/>
    <mergeCell ref="A21:C21"/>
    <mergeCell ref="Q24:R24"/>
    <mergeCell ref="Q25:R25"/>
    <mergeCell ref="A29:C29"/>
  </mergeCells>
  <phoneticPr fontId="57" type="noConversion"/>
  <pageMargins left="0.7" right="0.7" top="0.75" bottom="0.75" header="0.3" footer="0.3"/>
  <pageSetup paperSize="9" scale="60" orientation="landscape" r:id="rId1"/>
  <headerFooter>
    <oddHeader>&amp;R51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2" tint="-0.499984740745262"/>
  </sheetPr>
  <dimension ref="A1:S33"/>
  <sheetViews>
    <sheetView view="pageLayout" topLeftCell="B16" workbookViewId="0">
      <selection activeCell="F32" sqref="F32"/>
    </sheetView>
  </sheetViews>
  <sheetFormatPr defaultColWidth="8.85546875" defaultRowHeight="17.25"/>
  <cols>
    <col min="1" max="1" width="15.140625" style="5" customWidth="1"/>
    <col min="2" max="2" width="11.85546875" style="5" customWidth="1"/>
    <col min="3" max="3" width="29.85546875" style="5" customWidth="1"/>
    <col min="4" max="4" width="20.42578125" style="5" customWidth="1"/>
    <col min="5" max="5" width="6.5703125" style="5" customWidth="1"/>
    <col min="6" max="16" width="5.5703125" style="5" customWidth="1"/>
    <col min="17" max="17" width="18.5703125" style="5" customWidth="1"/>
    <col min="18" max="18" width="16.42578125" style="5" customWidth="1"/>
    <col min="19" max="19" width="22.140625" style="5" customWidth="1"/>
    <col min="20" max="16384" width="8.85546875" style="5"/>
  </cols>
  <sheetData>
    <row r="1" spans="1:19" ht="24">
      <c r="A1" s="3426" t="s">
        <v>1013</v>
      </c>
      <c r="B1" s="3373"/>
      <c r="C1" s="3373"/>
      <c r="D1" s="3373"/>
      <c r="E1" s="3373"/>
      <c r="F1" s="3373"/>
      <c r="G1" s="3373"/>
      <c r="H1" s="3373"/>
      <c r="I1" s="3373"/>
      <c r="J1" s="3373"/>
      <c r="K1" s="3373"/>
      <c r="L1" s="3373"/>
      <c r="M1" s="3373"/>
      <c r="N1" s="3373"/>
      <c r="O1" s="3373"/>
      <c r="P1" s="3373"/>
      <c r="Q1" s="3373"/>
      <c r="R1" s="3373"/>
      <c r="S1" s="3427"/>
    </row>
    <row r="2" spans="1:19" ht="24" hidden="1">
      <c r="A2" s="3438" t="s">
        <v>1553</v>
      </c>
      <c r="B2" s="3439"/>
      <c r="C2" s="3439"/>
      <c r="D2" s="3439"/>
      <c r="E2" s="3439"/>
      <c r="F2" s="3439"/>
      <c r="G2" s="3439"/>
      <c r="H2" s="3439"/>
      <c r="I2" s="3439"/>
      <c r="J2" s="3439"/>
      <c r="K2" s="3439"/>
      <c r="L2" s="3439"/>
      <c r="M2" s="3439"/>
      <c r="N2" s="3439"/>
      <c r="O2" s="3439"/>
      <c r="P2" s="3439"/>
      <c r="Q2" s="3439"/>
      <c r="R2" s="3439"/>
      <c r="S2" s="3440"/>
    </row>
    <row r="3" spans="1:19" ht="24.75" thickBot="1">
      <c r="A3" s="3428" t="s">
        <v>1434</v>
      </c>
      <c r="B3" s="2853"/>
      <c r="C3" s="2853"/>
      <c r="D3" s="2853"/>
      <c r="E3" s="2853"/>
      <c r="F3" s="2853"/>
      <c r="G3" s="2853"/>
      <c r="H3" s="2853"/>
      <c r="I3" s="2853"/>
      <c r="J3" s="2853"/>
      <c r="K3" s="2853"/>
      <c r="L3" s="2853"/>
      <c r="M3" s="2853"/>
      <c r="N3" s="2853"/>
      <c r="O3" s="2853"/>
      <c r="P3" s="2853"/>
      <c r="Q3" s="2853"/>
      <c r="R3" s="2853"/>
      <c r="S3" s="2854"/>
    </row>
    <row r="4" spans="1:19" ht="24" customHeight="1">
      <c r="A4" s="2855" t="s">
        <v>837</v>
      </c>
      <c r="B4" s="2856"/>
      <c r="C4" s="3121" t="s">
        <v>1892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18" thickBot="1">
      <c r="A5" s="3028"/>
      <c r="B5" s="3029"/>
      <c r="C5" s="3124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 ht="24.75" thickBot="1">
      <c r="A6" s="71" t="s">
        <v>63</v>
      </c>
      <c r="B6" s="395"/>
      <c r="C6" s="3020" t="s">
        <v>1891</v>
      </c>
      <c r="D6" s="3020"/>
      <c r="E6" s="3020"/>
      <c r="F6" s="3020"/>
      <c r="G6" s="3020"/>
      <c r="H6" s="3020"/>
      <c r="I6" s="3020"/>
      <c r="J6" s="3020"/>
      <c r="K6" s="3020"/>
      <c r="L6" s="3020"/>
      <c r="M6" s="3020"/>
      <c r="N6" s="3020"/>
      <c r="O6" s="3020"/>
      <c r="P6" s="3021"/>
      <c r="Q6" s="3035" t="s">
        <v>564</v>
      </c>
      <c r="R6" s="3036"/>
      <c r="S6" s="3037"/>
    </row>
    <row r="7" spans="1:19" ht="24">
      <c r="A7" s="3265" t="s">
        <v>62</v>
      </c>
      <c r="B7" s="3266"/>
      <c r="C7" s="3023" t="s">
        <v>1890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3271" t="s">
        <v>1782</v>
      </c>
      <c r="R7" s="3272"/>
      <c r="S7" s="3273"/>
    </row>
    <row r="8" spans="1:19" ht="24">
      <c r="A8" s="3267"/>
      <c r="B8" s="3268"/>
      <c r="C8" s="3110"/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329" t="s">
        <v>613</v>
      </c>
      <c r="R8" s="80"/>
      <c r="S8" s="81"/>
    </row>
    <row r="9" spans="1:19" ht="24.75" thickBot="1">
      <c r="A9" s="3267"/>
      <c r="B9" s="3268"/>
      <c r="C9" s="3274"/>
      <c r="D9" s="3274"/>
      <c r="E9" s="3104"/>
      <c r="F9" s="3104"/>
      <c r="G9" s="3104"/>
      <c r="H9" s="3104"/>
      <c r="I9" s="3104"/>
      <c r="J9" s="3104"/>
      <c r="K9" s="3104"/>
      <c r="L9" s="3104"/>
      <c r="M9" s="3104"/>
      <c r="N9" s="3104"/>
      <c r="O9" s="3104"/>
      <c r="P9" s="3104"/>
      <c r="Q9" s="3041" t="s">
        <v>1132</v>
      </c>
      <c r="R9" s="3042"/>
      <c r="S9" s="3043"/>
    </row>
    <row r="10" spans="1:19" ht="24">
      <c r="A10" s="2903" t="s">
        <v>499</v>
      </c>
      <c r="B10" s="2904"/>
      <c r="C10" s="2904"/>
      <c r="D10" s="2406" t="s">
        <v>585</v>
      </c>
      <c r="E10" s="2903" t="s">
        <v>582</v>
      </c>
      <c r="F10" s="2904"/>
      <c r="G10" s="2904"/>
      <c r="H10" s="2904"/>
      <c r="I10" s="2904"/>
      <c r="J10" s="2904"/>
      <c r="K10" s="2904"/>
      <c r="L10" s="2904"/>
      <c r="M10" s="2904"/>
      <c r="N10" s="2904"/>
      <c r="O10" s="2904"/>
      <c r="P10" s="4347"/>
      <c r="Q10" s="996" t="s">
        <v>525</v>
      </c>
      <c r="R10" s="1051"/>
      <c r="S10" s="985" t="s">
        <v>502</v>
      </c>
    </row>
    <row r="11" spans="1:19" ht="24">
      <c r="A11" s="3587"/>
      <c r="B11" s="3588"/>
      <c r="C11" s="3588"/>
      <c r="D11" s="2405" t="s">
        <v>1759</v>
      </c>
      <c r="E11" s="3009"/>
      <c r="F11" s="3010"/>
      <c r="G11" s="3010"/>
      <c r="H11" s="3010"/>
      <c r="I11" s="3010"/>
      <c r="J11" s="3010"/>
      <c r="K11" s="3010"/>
      <c r="L11" s="3010"/>
      <c r="M11" s="3010"/>
      <c r="N11" s="3010"/>
      <c r="O11" s="3010"/>
      <c r="P11" s="3209"/>
      <c r="Q11" s="4348" t="s">
        <v>1768</v>
      </c>
      <c r="R11" s="4349"/>
      <c r="S11" s="2334" t="s">
        <v>1769</v>
      </c>
    </row>
    <row r="12" spans="1:19" ht="24.75" thickBot="1">
      <c r="A12" s="2906"/>
      <c r="B12" s="2907"/>
      <c r="C12" s="2907"/>
      <c r="D12" s="2312"/>
      <c r="E12" s="2306" t="s">
        <v>0</v>
      </c>
      <c r="F12" s="2307" t="s">
        <v>1</v>
      </c>
      <c r="G12" s="2308" t="s">
        <v>2</v>
      </c>
      <c r="H12" s="2309" t="s">
        <v>3</v>
      </c>
      <c r="I12" s="2309" t="s">
        <v>4</v>
      </c>
      <c r="J12" s="2309" t="s">
        <v>5</v>
      </c>
      <c r="K12" s="2309" t="s">
        <v>6</v>
      </c>
      <c r="L12" s="2309" t="s">
        <v>7</v>
      </c>
      <c r="M12" s="2309" t="s">
        <v>8</v>
      </c>
      <c r="N12" s="2309" t="s">
        <v>9</v>
      </c>
      <c r="O12" s="2309" t="s">
        <v>10</v>
      </c>
      <c r="P12" s="2310" t="s">
        <v>11</v>
      </c>
      <c r="Q12" s="3725"/>
      <c r="R12" s="4352"/>
      <c r="S12" s="76"/>
    </row>
    <row r="13" spans="1:19" ht="24.75" thickBot="1">
      <c r="A13" s="2303" t="s">
        <v>1889</v>
      </c>
      <c r="B13" s="2304"/>
      <c r="C13" s="2304"/>
      <c r="D13" s="1929">
        <v>10</v>
      </c>
      <c r="E13" s="1049">
        <v>10</v>
      </c>
      <c r="F13" s="1124"/>
      <c r="G13" s="1124"/>
      <c r="H13" s="1125"/>
      <c r="I13" s="1124"/>
      <c r="J13" s="2314"/>
      <c r="K13" s="1124"/>
      <c r="L13" s="1124"/>
      <c r="M13" s="1124"/>
      <c r="N13" s="1124"/>
      <c r="O13" s="1124"/>
      <c r="P13" s="2331"/>
      <c r="Q13" s="4350"/>
      <c r="R13" s="4351"/>
      <c r="S13" s="989"/>
    </row>
    <row r="14" spans="1:19" ht="24.75" thickBot="1">
      <c r="A14" s="2284" t="s">
        <v>1888</v>
      </c>
      <c r="B14" s="1105"/>
      <c r="C14" s="1105"/>
      <c r="D14" s="2328"/>
      <c r="E14" s="1124"/>
      <c r="F14" s="1125"/>
      <c r="G14" s="1124"/>
      <c r="H14" s="1125"/>
      <c r="I14" s="1124"/>
      <c r="J14" s="2314"/>
      <c r="K14" s="1124"/>
      <c r="L14" s="1124"/>
      <c r="M14" s="1124"/>
      <c r="N14" s="1124"/>
      <c r="O14" s="1124"/>
      <c r="P14" s="1136"/>
      <c r="Q14" s="2332" t="s">
        <v>510</v>
      </c>
      <c r="R14" s="117"/>
      <c r="S14" s="118"/>
    </row>
    <row r="15" spans="1:19" ht="24">
      <c r="A15" s="2284" t="s">
        <v>1887</v>
      </c>
      <c r="B15" s="1105"/>
      <c r="C15" s="1105"/>
      <c r="D15" s="2329">
        <v>20</v>
      </c>
      <c r="E15" s="1133"/>
      <c r="F15" s="1137">
        <v>20</v>
      </c>
      <c r="G15" s="2330"/>
      <c r="H15" s="2330"/>
      <c r="I15" s="2330"/>
      <c r="J15" s="2330"/>
      <c r="K15" s="2330"/>
      <c r="L15" s="2330"/>
      <c r="M15" s="2330"/>
      <c r="N15" s="2330"/>
      <c r="O15" s="2330"/>
      <c r="P15" s="2333"/>
      <c r="Q15" s="208" t="s">
        <v>1279</v>
      </c>
      <c r="R15" s="2265"/>
      <c r="S15" s="188"/>
    </row>
    <row r="16" spans="1:19" ht="24">
      <c r="A16" s="3264" t="s">
        <v>1886</v>
      </c>
      <c r="B16" s="2999"/>
      <c r="C16" s="2999"/>
      <c r="D16" s="2329">
        <v>30</v>
      </c>
      <c r="E16" s="1133"/>
      <c r="F16" s="1133"/>
      <c r="G16" s="1137">
        <v>10</v>
      </c>
      <c r="H16" s="1137">
        <v>10</v>
      </c>
      <c r="I16" s="1137">
        <v>10</v>
      </c>
      <c r="J16" s="1133"/>
      <c r="K16" s="1133"/>
      <c r="L16" s="1133"/>
      <c r="M16" s="1133"/>
      <c r="N16" s="1133"/>
      <c r="O16" s="1133"/>
      <c r="P16" s="1990"/>
      <c r="Q16" s="80"/>
      <c r="R16" s="80"/>
      <c r="S16" s="81"/>
    </row>
    <row r="17" spans="1:19" ht="24.75" thickBot="1">
      <c r="A17" s="3264" t="s">
        <v>1885</v>
      </c>
      <c r="B17" s="2999"/>
      <c r="C17" s="2999"/>
      <c r="D17" s="2329">
        <v>30</v>
      </c>
      <c r="E17" s="1133"/>
      <c r="F17" s="1133"/>
      <c r="G17" s="1133"/>
      <c r="H17" s="1133"/>
      <c r="I17" s="1137">
        <v>2</v>
      </c>
      <c r="J17" s="1137">
        <v>4</v>
      </c>
      <c r="K17" s="1137">
        <v>4</v>
      </c>
      <c r="L17" s="1137">
        <v>4</v>
      </c>
      <c r="M17" s="1137">
        <v>4</v>
      </c>
      <c r="N17" s="1137">
        <v>4</v>
      </c>
      <c r="O17" s="1137">
        <v>4</v>
      </c>
      <c r="P17" s="1137">
        <v>4</v>
      </c>
      <c r="Q17" s="123"/>
      <c r="R17" s="74"/>
      <c r="S17" s="342"/>
    </row>
    <row r="18" spans="1:19" ht="24.75" thickBot="1">
      <c r="A18" s="3264" t="s">
        <v>1884</v>
      </c>
      <c r="B18" s="2999"/>
      <c r="C18" s="2999"/>
      <c r="D18" s="2329">
        <v>10</v>
      </c>
      <c r="E18" s="1133"/>
      <c r="F18" s="1133"/>
      <c r="G18" s="1133"/>
      <c r="H18" s="1133"/>
      <c r="I18" s="1133"/>
      <c r="J18" s="1133"/>
      <c r="K18" s="1133"/>
      <c r="L18" s="1133"/>
      <c r="M18" s="1133"/>
      <c r="N18" s="1133"/>
      <c r="O18" s="1133"/>
      <c r="P18" s="1137">
        <v>10</v>
      </c>
      <c r="Q18" s="324" t="s">
        <v>511</v>
      </c>
      <c r="R18" s="325"/>
      <c r="S18" s="517"/>
    </row>
    <row r="19" spans="1:19" ht="24">
      <c r="A19" s="3264"/>
      <c r="B19" s="2999"/>
      <c r="C19" s="2999"/>
      <c r="D19" s="2329"/>
      <c r="E19" s="1133"/>
      <c r="F19" s="1133"/>
      <c r="G19" s="1133"/>
      <c r="H19" s="1133"/>
      <c r="I19" s="1133"/>
      <c r="J19" s="1133"/>
      <c r="K19" s="1133"/>
      <c r="L19" s="1133"/>
      <c r="M19" s="1133"/>
      <c r="N19" s="1133"/>
      <c r="O19" s="1133"/>
      <c r="P19" s="1990"/>
      <c r="Q19" s="208"/>
      <c r="R19" s="208"/>
      <c r="S19" s="188"/>
    </row>
    <row r="20" spans="1:19" ht="24">
      <c r="A20" s="3264"/>
      <c r="B20" s="2999"/>
      <c r="C20" s="2999"/>
      <c r="D20" s="2329"/>
      <c r="E20" s="1133"/>
      <c r="F20" s="1133"/>
      <c r="G20" s="1133"/>
      <c r="H20" s="1134"/>
      <c r="I20" s="1133"/>
      <c r="J20" s="1135"/>
      <c r="K20" s="1133"/>
      <c r="L20" s="1133"/>
      <c r="M20" s="1133"/>
      <c r="N20" s="1133"/>
      <c r="O20" s="1133"/>
      <c r="P20" s="1990"/>
      <c r="Q20" s="80"/>
      <c r="R20" s="80"/>
      <c r="S20" s="81"/>
    </row>
    <row r="21" spans="1:19" ht="24">
      <c r="A21" s="3264"/>
      <c r="B21" s="2999"/>
      <c r="C21" s="2999"/>
      <c r="D21" s="2329"/>
      <c r="E21" s="1133"/>
      <c r="F21" s="1134"/>
      <c r="G21" s="1133"/>
      <c r="H21" s="1133"/>
      <c r="I21" s="1133"/>
      <c r="J21" s="1133"/>
      <c r="K21" s="1133"/>
      <c r="L21" s="1133"/>
      <c r="M21" s="1133"/>
      <c r="N21" s="1133"/>
      <c r="O21" s="1133"/>
      <c r="P21" s="1990"/>
      <c r="Q21" s="80"/>
      <c r="R21" s="80"/>
      <c r="S21" s="81"/>
    </row>
    <row r="22" spans="1:19" ht="24.75" thickBot="1">
      <c r="A22" s="2290"/>
      <c r="B22" s="2291"/>
      <c r="C22" s="2291"/>
      <c r="D22" s="454"/>
      <c r="E22" s="1133"/>
      <c r="F22" s="1134"/>
      <c r="G22" s="1133"/>
      <c r="H22" s="1134"/>
      <c r="I22" s="1133"/>
      <c r="J22" s="1135"/>
      <c r="K22" s="1133"/>
      <c r="L22" s="1133"/>
      <c r="M22" s="1133"/>
      <c r="N22" s="1133"/>
      <c r="O22" s="1133"/>
      <c r="P22" s="1136"/>
      <c r="Q22" s="79"/>
      <c r="R22" s="80"/>
      <c r="S22" s="81"/>
    </row>
    <row r="23" spans="1:19" ht="24">
      <c r="A23" s="660"/>
      <c r="B23" s="2291"/>
      <c r="C23" s="2291"/>
      <c r="D23" s="200"/>
      <c r="E23" s="662"/>
      <c r="F23" s="663"/>
      <c r="G23" s="662"/>
      <c r="H23" s="663"/>
      <c r="I23" s="1133"/>
      <c r="J23" s="1135"/>
      <c r="K23" s="662"/>
      <c r="L23" s="662"/>
      <c r="M23" s="662"/>
      <c r="N23" s="662"/>
      <c r="O23" s="662"/>
      <c r="P23" s="1131"/>
      <c r="Q23" s="2240" t="s">
        <v>504</v>
      </c>
      <c r="R23" s="2241"/>
      <c r="S23" s="2242"/>
    </row>
    <row r="24" spans="1:19" ht="24">
      <c r="A24" s="660"/>
      <c r="B24" s="2291"/>
      <c r="C24" s="2291"/>
      <c r="D24" s="200"/>
      <c r="E24" s="662"/>
      <c r="F24" s="663"/>
      <c r="G24" s="662"/>
      <c r="H24" s="663"/>
      <c r="I24" s="1133"/>
      <c r="J24" s="1135"/>
      <c r="K24" s="662"/>
      <c r="L24" s="662"/>
      <c r="M24" s="662"/>
      <c r="N24" s="662"/>
      <c r="O24" s="662"/>
      <c r="P24" s="1131"/>
      <c r="Q24" s="3283" t="s">
        <v>12</v>
      </c>
      <c r="R24" s="3284"/>
      <c r="S24" s="82" t="s">
        <v>13</v>
      </c>
    </row>
    <row r="25" spans="1:19" ht="24">
      <c r="A25" s="2290"/>
      <c r="B25" s="2291"/>
      <c r="C25" s="2291"/>
      <c r="D25" s="200"/>
      <c r="E25" s="662"/>
      <c r="F25" s="663"/>
      <c r="G25" s="662"/>
      <c r="H25" s="663"/>
      <c r="I25" s="1133"/>
      <c r="J25" s="1135"/>
      <c r="K25" s="662"/>
      <c r="L25" s="662"/>
      <c r="M25" s="662"/>
      <c r="N25" s="662"/>
      <c r="O25" s="662"/>
      <c r="P25" s="1131"/>
      <c r="Q25" s="2883"/>
      <c r="R25" s="2884"/>
      <c r="S25" s="1012"/>
    </row>
    <row r="26" spans="1:19" ht="24">
      <c r="A26" s="2290"/>
      <c r="B26" s="2291"/>
      <c r="C26" s="2291"/>
      <c r="D26" s="166"/>
      <c r="E26" s="1139"/>
      <c r="F26" s="1140"/>
      <c r="G26" s="1141"/>
      <c r="H26" s="1189"/>
      <c r="I26" s="1141"/>
      <c r="J26" s="1142"/>
      <c r="K26" s="1139"/>
      <c r="L26" s="1139"/>
      <c r="M26" s="1139"/>
      <c r="N26" s="1139"/>
      <c r="O26" s="1139"/>
      <c r="P26" s="1988"/>
      <c r="Q26" s="1046"/>
      <c r="R26" s="1117"/>
      <c r="S26" s="559"/>
    </row>
    <row r="27" spans="1:19" ht="24">
      <c r="A27" s="2239"/>
      <c r="B27" s="2291"/>
      <c r="C27" s="2291"/>
      <c r="D27" s="166"/>
      <c r="E27" s="1139"/>
      <c r="F27" s="1140"/>
      <c r="G27" s="1139"/>
      <c r="H27" s="1140"/>
      <c r="I27" s="1141"/>
      <c r="J27" s="1142"/>
      <c r="K27" s="1139"/>
      <c r="L27" s="1139"/>
      <c r="M27" s="1139"/>
      <c r="N27" s="1139"/>
      <c r="O27" s="1139"/>
      <c r="P27" s="1988"/>
      <c r="Q27" s="123"/>
      <c r="R27" s="1118"/>
      <c r="S27" s="277"/>
    </row>
    <row r="28" spans="1:19" ht="24.75" thickBot="1">
      <c r="A28" s="1109"/>
      <c r="B28" s="1110"/>
      <c r="C28" s="1110"/>
      <c r="D28" s="1111"/>
      <c r="E28" s="702"/>
      <c r="F28" s="703"/>
      <c r="G28" s="702"/>
      <c r="H28" s="703"/>
      <c r="I28" s="702"/>
      <c r="J28" s="704"/>
      <c r="K28" s="702"/>
      <c r="L28" s="702"/>
      <c r="M28" s="702"/>
      <c r="N28" s="702"/>
      <c r="O28" s="702"/>
      <c r="P28" s="1112"/>
      <c r="Q28" s="415" t="s">
        <v>14</v>
      </c>
      <c r="R28" s="1114"/>
      <c r="S28" s="563"/>
    </row>
    <row r="29" spans="1:19" ht="24.75" thickBot="1">
      <c r="A29" s="2894" t="s">
        <v>61</v>
      </c>
      <c r="B29" s="2895"/>
      <c r="C29" s="2896"/>
      <c r="D29" s="1113">
        <f>SUM(D13:D28)</f>
        <v>100</v>
      </c>
      <c r="E29" s="93"/>
      <c r="F29" s="94"/>
      <c r="G29" s="93"/>
      <c r="H29" s="94"/>
      <c r="I29" s="93"/>
      <c r="J29" s="94"/>
      <c r="K29" s="95"/>
      <c r="L29" s="95"/>
      <c r="M29" s="95"/>
      <c r="N29" s="95"/>
      <c r="O29" s="95"/>
      <c r="P29" s="96"/>
      <c r="Q29" s="2258" t="s">
        <v>864</v>
      </c>
      <c r="R29" s="1115"/>
      <c r="S29" s="1116"/>
    </row>
    <row r="30" spans="1:19" ht="24">
      <c r="A30" s="2885" t="s">
        <v>484</v>
      </c>
      <c r="B30" s="2886"/>
      <c r="C30" s="2887"/>
      <c r="D30" s="172" t="s">
        <v>68</v>
      </c>
      <c r="E30" s="1102">
        <f>SUM(E13:E28)</f>
        <v>10</v>
      </c>
      <c r="F30" s="1102">
        <f>SUM(F13:F28)</f>
        <v>20</v>
      </c>
      <c r="G30" s="1102">
        <f t="shared" ref="G30:P30" si="0">SUM(G15:G29)</f>
        <v>10</v>
      </c>
      <c r="H30" s="1102">
        <f t="shared" si="0"/>
        <v>10</v>
      </c>
      <c r="I30" s="1102">
        <f t="shared" si="0"/>
        <v>12</v>
      </c>
      <c r="J30" s="1102">
        <f t="shared" si="0"/>
        <v>4</v>
      </c>
      <c r="K30" s="1102">
        <f t="shared" si="0"/>
        <v>4</v>
      </c>
      <c r="L30" s="1102">
        <f t="shared" si="0"/>
        <v>4</v>
      </c>
      <c r="M30" s="1102">
        <f t="shared" si="0"/>
        <v>4</v>
      </c>
      <c r="N30" s="1102">
        <f t="shared" si="0"/>
        <v>4</v>
      </c>
      <c r="O30" s="1102">
        <f t="shared" si="0"/>
        <v>4</v>
      </c>
      <c r="P30" s="1103">
        <f t="shared" si="0"/>
        <v>14</v>
      </c>
      <c r="Q30" s="2913"/>
      <c r="R30" s="3281"/>
      <c r="S30" s="3282"/>
    </row>
    <row r="31" spans="1:19" ht="24">
      <c r="A31" s="2888"/>
      <c r="B31" s="2889"/>
      <c r="C31" s="2890"/>
      <c r="D31" s="175" t="s">
        <v>69</v>
      </c>
      <c r="E31" s="1897">
        <f>E30</f>
        <v>10</v>
      </c>
      <c r="F31" s="1102">
        <f>SUM(E30:F30)</f>
        <v>30</v>
      </c>
      <c r="G31" s="1102">
        <f>SUM(E30:G30)</f>
        <v>40</v>
      </c>
      <c r="H31" s="1102">
        <f>SUM(E30:H30)</f>
        <v>50</v>
      </c>
      <c r="I31" s="1102">
        <f>SUM(E30:I30)</f>
        <v>62</v>
      </c>
      <c r="J31" s="1102">
        <f>SUM(E30:J30)</f>
        <v>66</v>
      </c>
      <c r="K31" s="1102">
        <f>SUM(E30:K30)</f>
        <v>70</v>
      </c>
      <c r="L31" s="1102">
        <f>SUM(E30:L30)</f>
        <v>74</v>
      </c>
      <c r="M31" s="1102">
        <f>SUM(E30:M30)</f>
        <v>78</v>
      </c>
      <c r="N31" s="1102">
        <f>SUM(E30:N30)</f>
        <v>82</v>
      </c>
      <c r="O31" s="1102">
        <f>SUM(E30:O30)</f>
        <v>86</v>
      </c>
      <c r="P31" s="1103">
        <f>SUM(E30:P30)</f>
        <v>100</v>
      </c>
      <c r="Q31" s="123"/>
      <c r="R31" s="123"/>
      <c r="S31" s="277"/>
    </row>
    <row r="32" spans="1:19" ht="24">
      <c r="A32" s="2831" t="s">
        <v>487</v>
      </c>
      <c r="B32" s="2832"/>
      <c r="C32" s="2833"/>
      <c r="D32" s="177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3"/>
      <c r="Q32" s="1083" t="s">
        <v>813</v>
      </c>
      <c r="R32" s="1084"/>
      <c r="S32" s="2839">
        <v>0</v>
      </c>
    </row>
    <row r="33" spans="1:19" ht="24.75" thickBot="1">
      <c r="A33" s="2834"/>
      <c r="B33" s="2835"/>
      <c r="C33" s="2836"/>
      <c r="D33" s="182" t="s">
        <v>72</v>
      </c>
      <c r="E33" s="104">
        <f>E32</f>
        <v>0</v>
      </c>
      <c r="F33" s="105">
        <f>SUM(E32:F32)</f>
        <v>0</v>
      </c>
      <c r="G33" s="105">
        <f>SUM(E32:G32)</f>
        <v>0</v>
      </c>
      <c r="H33" s="105">
        <f>SUM(E32:H32)</f>
        <v>0</v>
      </c>
      <c r="I33" s="105">
        <f>SUM(E32:I32)</f>
        <v>0</v>
      </c>
      <c r="J33" s="105">
        <f>SUM(E32:J32)</f>
        <v>0</v>
      </c>
      <c r="K33" s="105">
        <f>SUM(E32:K32)</f>
        <v>0</v>
      </c>
      <c r="L33" s="105">
        <f>SUM(E32:L32)</f>
        <v>0</v>
      </c>
      <c r="M33" s="105">
        <f>SUM(E32:M32)</f>
        <v>0</v>
      </c>
      <c r="N33" s="105">
        <f>SUM(E32:N32)</f>
        <v>0</v>
      </c>
      <c r="O33" s="105">
        <f>SUM(E32:O32)</f>
        <v>0</v>
      </c>
      <c r="P33" s="106">
        <f>SUM(E32:P32)</f>
        <v>0</v>
      </c>
      <c r="Q33" s="1085" t="s">
        <v>814</v>
      </c>
      <c r="R33" s="1086"/>
      <c r="S33" s="2840"/>
    </row>
  </sheetData>
  <mergeCells count="31">
    <mergeCell ref="A30:C31"/>
    <mergeCell ref="Q30:S30"/>
    <mergeCell ref="A32:C33"/>
    <mergeCell ref="S32:S33"/>
    <mergeCell ref="A21:C21"/>
    <mergeCell ref="Q24:R24"/>
    <mergeCell ref="Q25:R25"/>
    <mergeCell ref="A29:C29"/>
    <mergeCell ref="Q11:R11"/>
    <mergeCell ref="Q13:R13"/>
    <mergeCell ref="E10:P11"/>
    <mergeCell ref="A19:C19"/>
    <mergeCell ref="A20:C20"/>
    <mergeCell ref="A18:C18"/>
    <mergeCell ref="A17:C17"/>
    <mergeCell ref="A10:C12"/>
    <mergeCell ref="Q12:R12"/>
    <mergeCell ref="A16:C16"/>
    <mergeCell ref="C6:P6"/>
    <mergeCell ref="Q6:S6"/>
    <mergeCell ref="A7:B9"/>
    <mergeCell ref="C7:P7"/>
    <mergeCell ref="Q7:S7"/>
    <mergeCell ref="C8:P8"/>
    <mergeCell ref="C9:P9"/>
    <mergeCell ref="Q9:S9"/>
    <mergeCell ref="A1:S1"/>
    <mergeCell ref="A2:S2"/>
    <mergeCell ref="A3:S3"/>
    <mergeCell ref="A4:B5"/>
    <mergeCell ref="C4:S5"/>
  </mergeCells>
  <phoneticPr fontId="57" type="noConversion"/>
  <pageMargins left="0.7" right="0.7" top="0.75" bottom="0.75" header="0.3" footer="0.3"/>
  <pageSetup paperSize="9" scale="60" orientation="landscape" r:id="rId1"/>
  <headerFooter>
    <oddHeader>&amp;R52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/>
  </sheetPr>
  <dimension ref="A1:S37"/>
  <sheetViews>
    <sheetView topLeftCell="A4" zoomScale="80" zoomScaleNormal="80" zoomScaleSheetLayoutView="80" zoomScalePageLayoutView="70" workbookViewId="0">
      <selection activeCell="L31" sqref="L31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37.5" customHeight="1" thickBot="1">
      <c r="A4" s="2855" t="s">
        <v>786</v>
      </c>
      <c r="B4" s="2856"/>
      <c r="C4" s="2857" t="s">
        <v>1049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 thickBot="1">
      <c r="A5" s="1592" t="s">
        <v>63</v>
      </c>
      <c r="B5" s="1591"/>
      <c r="C5" s="2867" t="s">
        <v>1977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970"/>
      <c r="Q5" s="2868" t="s">
        <v>564</v>
      </c>
      <c r="R5" s="2869"/>
      <c r="S5" s="2870"/>
    </row>
    <row r="6" spans="1:19" ht="28.5" customHeight="1">
      <c r="A6" s="2988" t="s">
        <v>62</v>
      </c>
      <c r="B6" s="2989"/>
      <c r="C6" s="3430" t="s">
        <v>1050</v>
      </c>
      <c r="D6" s="3430"/>
      <c r="E6" s="3430"/>
      <c r="F6" s="3430"/>
      <c r="G6" s="3430"/>
      <c r="H6" s="3430"/>
      <c r="I6" s="3430"/>
      <c r="J6" s="3430"/>
      <c r="K6" s="3430"/>
      <c r="L6" s="3430"/>
      <c r="M6" s="3430"/>
      <c r="N6" s="3430"/>
      <c r="O6" s="3430"/>
      <c r="P6" s="3431"/>
      <c r="Q6" s="2921" t="s">
        <v>1785</v>
      </c>
      <c r="R6" s="2922"/>
      <c r="S6" s="2923"/>
    </row>
    <row r="7" spans="1:19">
      <c r="A7" s="3657"/>
      <c r="B7" s="3658"/>
      <c r="C7" s="3022" t="s">
        <v>1051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1613" t="s">
        <v>613</v>
      </c>
      <c r="R7" s="1069"/>
      <c r="S7" s="1070"/>
    </row>
    <row r="8" spans="1:19" ht="24.75" thickBot="1">
      <c r="A8" s="3657"/>
      <c r="B8" s="3658"/>
      <c r="C8" s="3630" t="s">
        <v>1052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1004" t="s">
        <v>1014</v>
      </c>
      <c r="R8" s="1005"/>
      <c r="S8" s="1006"/>
    </row>
    <row r="9" spans="1:19" ht="24.75" thickBot="1">
      <c r="A9" s="3659"/>
      <c r="B9" s="3660"/>
      <c r="C9" s="3631" t="s">
        <v>1053</v>
      </c>
      <c r="D9" s="3632"/>
      <c r="E9" s="3632"/>
      <c r="F9" s="3632"/>
      <c r="G9" s="3632"/>
      <c r="H9" s="3632"/>
      <c r="I9" s="3632"/>
      <c r="J9" s="3632"/>
      <c r="K9" s="3632"/>
      <c r="L9" s="3632"/>
      <c r="M9" s="3632"/>
      <c r="N9" s="3632"/>
      <c r="O9" s="3632"/>
      <c r="P9" s="3633"/>
      <c r="Q9" s="324" t="s">
        <v>525</v>
      </c>
      <c r="R9" s="598"/>
      <c r="S9" s="326" t="s">
        <v>502</v>
      </c>
    </row>
    <row r="10" spans="1:19">
      <c r="A10" s="3006" t="s">
        <v>499</v>
      </c>
      <c r="B10" s="3007"/>
      <c r="C10" s="3008"/>
      <c r="D10" s="2427" t="s">
        <v>585</v>
      </c>
      <c r="E10" s="2909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2913" t="s">
        <v>1268</v>
      </c>
      <c r="R10" s="2914"/>
      <c r="S10" s="673" t="s">
        <v>1269</v>
      </c>
    </row>
    <row r="11" spans="1:19" ht="24.75" thickBot="1">
      <c r="A11" s="3009"/>
      <c r="B11" s="3010"/>
      <c r="C11" s="3011"/>
      <c r="D11" s="2507" t="s">
        <v>486</v>
      </c>
      <c r="E11" s="209" t="s">
        <v>0</v>
      </c>
      <c r="F11" s="210" t="s">
        <v>1</v>
      </c>
      <c r="G11" s="2414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2362"/>
      <c r="R11" s="2504"/>
      <c r="S11" s="674"/>
    </row>
    <row r="12" spans="1:19" ht="24.75" customHeight="1" thickBot="1">
      <c r="A12" s="653">
        <v>1</v>
      </c>
      <c r="B12" s="2911" t="s">
        <v>1191</v>
      </c>
      <c r="C12" s="2912"/>
      <c r="D12" s="238">
        <v>5</v>
      </c>
      <c r="E12" s="571">
        <v>5</v>
      </c>
      <c r="F12" s="477"/>
      <c r="G12" s="805"/>
      <c r="H12" s="477"/>
      <c r="I12" s="2210"/>
      <c r="J12" s="115"/>
      <c r="K12" s="115"/>
      <c r="L12" s="115"/>
      <c r="M12" s="115"/>
      <c r="N12" s="115"/>
      <c r="O12" s="115"/>
      <c r="P12" s="577"/>
      <c r="Q12" s="324" t="s">
        <v>510</v>
      </c>
      <c r="R12" s="325"/>
      <c r="S12" s="517"/>
    </row>
    <row r="13" spans="1:19">
      <c r="A13" s="633">
        <v>2</v>
      </c>
      <c r="B13" s="2899" t="s">
        <v>1192</v>
      </c>
      <c r="C13" s="2900"/>
      <c r="D13" s="246">
        <v>5</v>
      </c>
      <c r="E13" s="1609"/>
      <c r="F13" s="1619">
        <v>5</v>
      </c>
      <c r="G13" s="2512"/>
      <c r="H13" s="248"/>
      <c r="I13" s="2297"/>
      <c r="J13" s="248"/>
      <c r="K13" s="248"/>
      <c r="L13" s="248"/>
      <c r="M13" s="248"/>
      <c r="N13" s="248"/>
      <c r="O13" s="248"/>
      <c r="P13" s="249"/>
      <c r="Q13" s="121" t="s">
        <v>1917</v>
      </c>
      <c r="R13" s="2471"/>
      <c r="S13" s="188"/>
    </row>
    <row r="14" spans="1:19" ht="24.75" customHeight="1" thickBot="1">
      <c r="A14" s="2520">
        <v>3</v>
      </c>
      <c r="B14" s="2971" t="s">
        <v>1193</v>
      </c>
      <c r="C14" s="2972"/>
      <c r="D14" s="2448">
        <v>10</v>
      </c>
      <c r="E14" s="1610"/>
      <c r="F14" s="1631">
        <v>10</v>
      </c>
      <c r="G14" s="1620"/>
      <c r="H14" s="1617"/>
      <c r="I14" s="2701"/>
      <c r="J14" s="1617"/>
      <c r="K14" s="1617"/>
      <c r="L14" s="1617"/>
      <c r="M14" s="1617"/>
      <c r="N14" s="1617"/>
      <c r="O14" s="1617"/>
      <c r="P14" s="1610"/>
      <c r="Q14" s="73"/>
      <c r="R14" s="74"/>
      <c r="S14" s="75"/>
    </row>
    <row r="15" spans="1:19" ht="24.75" customHeight="1" thickBot="1">
      <c r="A15" s="2505">
        <v>4</v>
      </c>
      <c r="B15" s="2971" t="s">
        <v>1194</v>
      </c>
      <c r="C15" s="2972"/>
      <c r="D15" s="2448">
        <v>20</v>
      </c>
      <c r="E15" s="2512"/>
      <c r="F15" s="2502"/>
      <c r="G15" s="1630"/>
      <c r="H15" s="147">
        <v>10</v>
      </c>
      <c r="I15" s="258">
        <v>10</v>
      </c>
      <c r="J15" s="2512"/>
      <c r="K15" s="2512"/>
      <c r="L15" s="2512"/>
      <c r="M15" s="2512"/>
      <c r="N15" s="2512"/>
      <c r="O15" s="2512"/>
      <c r="P15" s="253"/>
      <c r="Q15" s="324" t="s">
        <v>511</v>
      </c>
      <c r="R15" s="325"/>
      <c r="S15" s="517"/>
    </row>
    <row r="16" spans="1:19">
      <c r="A16" s="1621">
        <v>5</v>
      </c>
      <c r="B16" s="2879" t="s">
        <v>1232</v>
      </c>
      <c r="C16" s="2880"/>
      <c r="D16" s="2448">
        <v>15</v>
      </c>
      <c r="E16" s="1611"/>
      <c r="F16" s="2361"/>
      <c r="G16" s="2512"/>
      <c r="H16" s="258">
        <v>5</v>
      </c>
      <c r="I16" s="2360">
        <v>5</v>
      </c>
      <c r="J16" s="147">
        <v>5</v>
      </c>
      <c r="K16" s="2512"/>
      <c r="L16" s="2512"/>
      <c r="M16" s="2512"/>
      <c r="N16" s="2512"/>
      <c r="O16" s="2512"/>
      <c r="P16" s="253"/>
      <c r="Q16" s="121"/>
      <c r="R16" s="208"/>
      <c r="S16" s="188"/>
    </row>
    <row r="17" spans="1:19" ht="24.75" thickBot="1">
      <c r="A17" s="1621">
        <v>6</v>
      </c>
      <c r="B17" s="2879" t="s">
        <v>1195</v>
      </c>
      <c r="C17" s="2880"/>
      <c r="D17" s="2448">
        <v>35</v>
      </c>
      <c r="E17" s="2512"/>
      <c r="F17" s="2502"/>
      <c r="G17" s="2512"/>
      <c r="H17" s="2502"/>
      <c r="I17" s="2360">
        <v>4.4000000000000004</v>
      </c>
      <c r="J17" s="147">
        <v>4.4000000000000004</v>
      </c>
      <c r="K17" s="147">
        <v>4.4000000000000004</v>
      </c>
      <c r="L17" s="147">
        <v>4.4000000000000004</v>
      </c>
      <c r="M17" s="147">
        <v>4.4000000000000004</v>
      </c>
      <c r="N17" s="147">
        <v>4.4000000000000004</v>
      </c>
      <c r="O17" s="147">
        <v>4.4000000000000004</v>
      </c>
      <c r="P17" s="147">
        <v>4.4000000000000004</v>
      </c>
      <c r="Q17" s="73"/>
      <c r="R17" s="74"/>
      <c r="S17" s="75"/>
    </row>
    <row r="18" spans="1:19" ht="24.75" customHeight="1" thickBot="1">
      <c r="A18" s="2447">
        <v>7</v>
      </c>
      <c r="B18" s="2879" t="s">
        <v>1151</v>
      </c>
      <c r="C18" s="2880"/>
      <c r="D18" s="2448">
        <v>5</v>
      </c>
      <c r="E18" s="1623"/>
      <c r="F18" s="364"/>
      <c r="G18" s="2512"/>
      <c r="H18" s="2502"/>
      <c r="I18" s="483"/>
      <c r="J18" s="2512"/>
      <c r="K18" s="2512"/>
      <c r="L18" s="2512"/>
      <c r="M18" s="2512"/>
      <c r="N18" s="2512"/>
      <c r="O18" s="147">
        <v>5</v>
      </c>
      <c r="P18" s="253"/>
      <c r="Q18" s="2456" t="s">
        <v>504</v>
      </c>
      <c r="R18" s="2457"/>
      <c r="S18" s="2458"/>
    </row>
    <row r="19" spans="1:19" ht="24" customHeight="1">
      <c r="A19" s="2447">
        <v>8</v>
      </c>
      <c r="B19" s="2973" t="s">
        <v>1196</v>
      </c>
      <c r="C19" s="2974"/>
      <c r="D19" s="200">
        <v>5</v>
      </c>
      <c r="E19" s="2512"/>
      <c r="F19" s="2502"/>
      <c r="G19" s="1630"/>
      <c r="H19" s="657"/>
      <c r="I19" s="2502"/>
      <c r="J19" s="2512"/>
      <c r="K19" s="2512"/>
      <c r="L19" s="2512"/>
      <c r="M19" s="2512"/>
      <c r="N19" s="2512"/>
      <c r="O19" s="2512"/>
      <c r="P19" s="147">
        <v>5</v>
      </c>
      <c r="Q19" s="2915" t="s">
        <v>12</v>
      </c>
      <c r="R19" s="2916"/>
      <c r="S19" s="213" t="s">
        <v>13</v>
      </c>
    </row>
    <row r="20" spans="1:19" ht="24" customHeight="1">
      <c r="A20" s="2447"/>
      <c r="B20" s="2879"/>
      <c r="C20" s="2880"/>
      <c r="D20" s="2521"/>
      <c r="E20" s="2512"/>
      <c r="F20" s="1509"/>
      <c r="G20" s="305"/>
      <c r="H20" s="305"/>
      <c r="I20" s="491"/>
      <c r="J20" s="305"/>
      <c r="K20" s="305"/>
      <c r="L20" s="305"/>
      <c r="M20" s="305"/>
      <c r="N20" s="305"/>
      <c r="O20" s="305"/>
      <c r="P20" s="305"/>
      <c r="Q20" s="2919"/>
      <c r="R20" s="2920"/>
      <c r="S20" s="86"/>
    </row>
    <row r="21" spans="1:19">
      <c r="A21" s="2447"/>
      <c r="B21" s="2415"/>
      <c r="C21" s="2416"/>
      <c r="D21" s="2521"/>
      <c r="E21" s="2512"/>
      <c r="F21" s="1509"/>
      <c r="G21" s="305"/>
      <c r="H21" s="305"/>
      <c r="I21" s="491"/>
      <c r="J21" s="305"/>
      <c r="K21" s="305"/>
      <c r="L21" s="305"/>
      <c r="M21" s="305"/>
      <c r="N21" s="305"/>
      <c r="O21" s="305"/>
      <c r="P21" s="491"/>
      <c r="Q21" s="2487"/>
      <c r="R21" s="2488"/>
      <c r="S21" s="1012"/>
    </row>
    <row r="22" spans="1:19" ht="24.75" thickBot="1">
      <c r="A22" s="2447"/>
      <c r="B22" s="2879"/>
      <c r="C22" s="2880"/>
      <c r="D22" s="2448"/>
      <c r="E22" s="2512"/>
      <c r="F22" s="2512"/>
      <c r="G22" s="2512"/>
      <c r="H22" s="2512"/>
      <c r="I22" s="483"/>
      <c r="J22" s="2512"/>
      <c r="K22" s="2512"/>
      <c r="L22" s="2512"/>
      <c r="M22" s="2512"/>
      <c r="N22" s="2512"/>
      <c r="O22" s="2512"/>
      <c r="P22" s="253"/>
      <c r="Q22" s="2470" t="s">
        <v>371</v>
      </c>
      <c r="R22" s="2470"/>
      <c r="S22" s="675">
        <f>+Q20+S20</f>
        <v>0</v>
      </c>
    </row>
    <row r="23" spans="1:19" ht="24.75" thickBot="1">
      <c r="A23" s="2447"/>
      <c r="B23" s="2899"/>
      <c r="C23" s="2900"/>
      <c r="D23" s="2448"/>
      <c r="E23" s="2512"/>
      <c r="F23" s="657"/>
      <c r="G23" s="657"/>
      <c r="H23" s="657"/>
      <c r="I23" s="2099"/>
      <c r="J23" s="657"/>
      <c r="K23" s="657"/>
      <c r="L23" s="657"/>
      <c r="M23" s="657"/>
      <c r="N23" s="657"/>
      <c r="O23" s="657"/>
      <c r="P23" s="2099"/>
      <c r="Q23" s="2456" t="s">
        <v>563</v>
      </c>
      <c r="R23" s="2457"/>
      <c r="S23" s="2458"/>
    </row>
    <row r="24" spans="1:19">
      <c r="A24" s="656"/>
      <c r="B24" s="2879"/>
      <c r="C24" s="2880"/>
      <c r="D24" s="2448"/>
      <c r="E24" s="2512"/>
      <c r="F24" s="657"/>
      <c r="G24" s="657"/>
      <c r="H24" s="657"/>
      <c r="I24" s="2099"/>
      <c r="J24" s="657"/>
      <c r="K24" s="657"/>
      <c r="L24" s="657"/>
      <c r="M24" s="657"/>
      <c r="N24" s="657"/>
      <c r="O24" s="657"/>
      <c r="P24" s="2099"/>
      <c r="Q24" s="2514" t="s">
        <v>1515</v>
      </c>
      <c r="R24" s="2515"/>
      <c r="S24" s="2516"/>
    </row>
    <row r="25" spans="1:19">
      <c r="A25" s="2447"/>
      <c r="B25" s="2879"/>
      <c r="C25" s="2880"/>
      <c r="D25" s="2448"/>
      <c r="E25" s="2512"/>
      <c r="F25" s="2512"/>
      <c r="G25" s="2512"/>
      <c r="H25" s="2512"/>
      <c r="I25" s="483"/>
      <c r="J25" s="2512"/>
      <c r="K25" s="2512"/>
      <c r="L25" s="2512"/>
      <c r="M25" s="2512"/>
      <c r="N25" s="2512"/>
      <c r="O25" s="2512"/>
      <c r="P25" s="483"/>
      <c r="Q25" s="4213" t="s">
        <v>1514</v>
      </c>
      <c r="R25" s="4214"/>
      <c r="S25" s="4215"/>
    </row>
    <row r="26" spans="1:19">
      <c r="A26" s="656"/>
      <c r="B26" s="2879"/>
      <c r="C26" s="2880"/>
      <c r="D26" s="2448"/>
      <c r="E26" s="2512"/>
      <c r="F26" s="657"/>
      <c r="G26" s="657"/>
      <c r="H26" s="657"/>
      <c r="I26" s="2099"/>
      <c r="J26" s="657"/>
      <c r="K26" s="657"/>
      <c r="L26" s="657"/>
      <c r="M26" s="657"/>
      <c r="N26" s="657"/>
      <c r="O26" s="657"/>
      <c r="P26" s="2099"/>
      <c r="Q26" s="496"/>
      <c r="R26" s="456"/>
      <c r="S26" s="629"/>
    </row>
    <row r="27" spans="1:19">
      <c r="A27" s="3003" t="s">
        <v>61</v>
      </c>
      <c r="B27" s="3004"/>
      <c r="C27" s="3005"/>
      <c r="D27" s="111">
        <f>SUM(D12:D26)</f>
        <v>100</v>
      </c>
      <c r="E27" s="664"/>
      <c r="F27" s="665"/>
      <c r="G27" s="664"/>
      <c r="H27" s="665"/>
      <c r="I27" s="666"/>
      <c r="J27" s="664"/>
      <c r="K27" s="664"/>
      <c r="L27" s="664"/>
      <c r="M27" s="664"/>
      <c r="N27" s="664"/>
      <c r="O27" s="666"/>
      <c r="P27" s="666"/>
      <c r="Q27" s="496"/>
      <c r="R27" s="456"/>
      <c r="S27" s="629"/>
    </row>
    <row r="28" spans="1:19">
      <c r="A28" s="2885" t="s">
        <v>484</v>
      </c>
      <c r="B28" s="2886"/>
      <c r="C28" s="2887"/>
      <c r="D28" s="670" t="s">
        <v>68</v>
      </c>
      <c r="E28" s="97">
        <f>SUM(E12:E26)</f>
        <v>5</v>
      </c>
      <c r="F28" s="97">
        <f>SUM(F12:F27)</f>
        <v>15</v>
      </c>
      <c r="G28" s="97">
        <f>SUM(G12:G27)</f>
        <v>0</v>
      </c>
      <c r="H28" s="97">
        <f>SUM(H12:H26)</f>
        <v>15</v>
      </c>
      <c r="I28" s="97">
        <f>SUM(I12:I27)</f>
        <v>19.399999999999999</v>
      </c>
      <c r="J28" s="97">
        <f>SUM(J12:J27)</f>
        <v>9.4</v>
      </c>
      <c r="K28" s="97">
        <f>SUM(K12:K26)</f>
        <v>4.4000000000000004</v>
      </c>
      <c r="L28" s="97">
        <f>SUM(L12:L27)</f>
        <v>4.4000000000000004</v>
      </c>
      <c r="M28" s="97">
        <f>SUM(M12:M27)</f>
        <v>4.4000000000000004</v>
      </c>
      <c r="N28" s="97">
        <f>SUM(N12:N26)</f>
        <v>4.4000000000000004</v>
      </c>
      <c r="O28" s="97">
        <f>SUM(O12:O27)</f>
        <v>9.4</v>
      </c>
      <c r="P28" s="2098">
        <f>SUM(P12:P27)</f>
        <v>9.4</v>
      </c>
      <c r="Q28" s="496"/>
      <c r="R28" s="456"/>
      <c r="S28" s="629"/>
    </row>
    <row r="29" spans="1:19" ht="24.75" thickBot="1">
      <c r="A29" s="2888"/>
      <c r="B29" s="2889"/>
      <c r="C29" s="2890"/>
      <c r="D29" s="670" t="s">
        <v>69</v>
      </c>
      <c r="E29" s="99">
        <f>E28</f>
        <v>5</v>
      </c>
      <c r="F29" s="97">
        <f>SUM(E28:F28)</f>
        <v>20</v>
      </c>
      <c r="G29" s="97">
        <f>SUM(E28:G28)</f>
        <v>20</v>
      </c>
      <c r="H29" s="97">
        <f>SUM(E28:H28)</f>
        <v>35</v>
      </c>
      <c r="I29" s="97">
        <f>SUM(E28:I28)</f>
        <v>54.4</v>
      </c>
      <c r="J29" s="97">
        <f>SUM(E28:J28)</f>
        <v>63.8</v>
      </c>
      <c r="K29" s="97">
        <f>SUM(E28:K28)</f>
        <v>68.2</v>
      </c>
      <c r="L29" s="97">
        <f>SUM(E28:L28)</f>
        <v>72.600000000000009</v>
      </c>
      <c r="M29" s="97">
        <f>SUM(E28:M28)</f>
        <v>77.000000000000014</v>
      </c>
      <c r="N29" s="97">
        <f>SUM(E28:N28)</f>
        <v>81.40000000000002</v>
      </c>
      <c r="O29" s="97">
        <f>SUM(E28:O28)</f>
        <v>90.800000000000026</v>
      </c>
      <c r="P29" s="97">
        <f>SUM(E28:P28)</f>
        <v>100.20000000000003</v>
      </c>
      <c r="Q29" s="4350"/>
      <c r="R29" s="4353"/>
      <c r="S29" s="4354"/>
    </row>
    <row r="30" spans="1:19">
      <c r="A30" s="2831" t="s">
        <v>487</v>
      </c>
      <c r="B30" s="2832"/>
      <c r="C30" s="2833"/>
      <c r="D30" s="668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3"/>
      <c r="Q30" s="2958" t="s">
        <v>614</v>
      </c>
      <c r="R30" s="2959"/>
      <c r="S30" s="2960">
        <f>P31</f>
        <v>0</v>
      </c>
    </row>
    <row r="31" spans="1:19" ht="24.75" thickBot="1">
      <c r="A31" s="2834"/>
      <c r="B31" s="2835"/>
      <c r="C31" s="2836"/>
      <c r="D31" s="669" t="s">
        <v>72</v>
      </c>
      <c r="E31" s="104">
        <f>E30</f>
        <v>0</v>
      </c>
      <c r="F31" s="105">
        <f>SUM(E30:F30)</f>
        <v>0</v>
      </c>
      <c r="G31" s="105">
        <f>SUM(E30:G30)</f>
        <v>0</v>
      </c>
      <c r="H31" s="105">
        <f>SUM(E30:H30)</f>
        <v>0</v>
      </c>
      <c r="I31" s="105">
        <f>SUM(E30:I30)</f>
        <v>0</v>
      </c>
      <c r="J31" s="105">
        <f>SUM(E30:J30)</f>
        <v>0</v>
      </c>
      <c r="K31" s="105">
        <f>SUM(E30:K30)</f>
        <v>0</v>
      </c>
      <c r="L31" s="105">
        <f>SUM(E30:L30)</f>
        <v>0</v>
      </c>
      <c r="M31" s="105">
        <f>SUM(E30:M30)</f>
        <v>0</v>
      </c>
      <c r="N31" s="105">
        <f>SUM(E30:N30)</f>
        <v>0</v>
      </c>
      <c r="O31" s="105">
        <f>SUM(E30:O30)</f>
        <v>0</v>
      </c>
      <c r="P31" s="106">
        <f>SUM(E30:P30)</f>
        <v>0</v>
      </c>
      <c r="Q31" s="197"/>
      <c r="R31" s="201"/>
      <c r="S31" s="2840"/>
    </row>
    <row r="32" spans="1:19" ht="24" hidden="1" customHeight="1">
      <c r="A32" s="2232" t="s">
        <v>386</v>
      </c>
      <c r="B32" s="2233"/>
      <c r="C32" s="2233"/>
      <c r="D32" s="2233"/>
      <c r="E32" s="2233"/>
      <c r="F32" s="2233"/>
      <c r="G32" s="2233"/>
      <c r="H32" s="2233"/>
      <c r="I32" s="2233"/>
      <c r="J32" s="2233"/>
      <c r="K32" s="2233"/>
      <c r="L32" s="2233"/>
      <c r="M32" s="2233"/>
      <c r="N32" s="2233"/>
      <c r="O32" s="2233"/>
      <c r="P32" s="2233"/>
      <c r="Q32" s="2233"/>
      <c r="R32" s="2233"/>
      <c r="S32" s="2234"/>
    </row>
    <row r="33" spans="1:19" ht="24.75" hidden="1" customHeight="1" thickBot="1">
      <c r="A33" s="2235" t="s">
        <v>387</v>
      </c>
      <c r="B33" s="2236"/>
      <c r="C33" s="2236"/>
      <c r="D33" s="2236"/>
      <c r="E33" s="2236"/>
      <c r="F33" s="2236"/>
      <c r="G33" s="2236"/>
      <c r="H33" s="2236"/>
      <c r="I33" s="2236"/>
      <c r="J33" s="2236"/>
      <c r="K33" s="2236"/>
      <c r="L33" s="2236"/>
      <c r="M33" s="2236"/>
      <c r="N33" s="2236"/>
      <c r="O33" s="2236"/>
      <c r="P33" s="2236"/>
      <c r="Q33" s="2236"/>
      <c r="R33" s="2236"/>
      <c r="S33" s="2237"/>
    </row>
    <row r="34" spans="1:19" hidden="1">
      <c r="Q34" s="2847" t="s">
        <v>719</v>
      </c>
      <c r="R34" s="2847"/>
      <c r="S34" s="2847"/>
    </row>
    <row r="35" spans="1:19" hidden="1">
      <c r="Q35" s="458"/>
      <c r="R35" s="865"/>
      <c r="S35" s="275"/>
    </row>
    <row r="36" spans="1:19" hidden="1">
      <c r="Q36" s="2829" t="s">
        <v>720</v>
      </c>
      <c r="R36" s="2829"/>
      <c r="S36" s="2829"/>
    </row>
    <row r="37" spans="1:19" hidden="1">
      <c r="Q37" s="2830" t="s">
        <v>731</v>
      </c>
      <c r="R37" s="2830"/>
      <c r="S37" s="2830"/>
    </row>
  </sheetData>
  <mergeCells count="42">
    <mergeCell ref="C9:P9"/>
    <mergeCell ref="A6:B9"/>
    <mergeCell ref="A1:S1"/>
    <mergeCell ref="A3:S3"/>
    <mergeCell ref="A4:B4"/>
    <mergeCell ref="C4:S4"/>
    <mergeCell ref="C5:P5"/>
    <mergeCell ref="Q5:S5"/>
    <mergeCell ref="B18:C18"/>
    <mergeCell ref="B19:C19"/>
    <mergeCell ref="A10:C11"/>
    <mergeCell ref="E10:P10"/>
    <mergeCell ref="A2:S2"/>
    <mergeCell ref="B12:C12"/>
    <mergeCell ref="Q6:S6"/>
    <mergeCell ref="C6:P6"/>
    <mergeCell ref="C7:P7"/>
    <mergeCell ref="C8:P8"/>
    <mergeCell ref="B13:C13"/>
    <mergeCell ref="Q10:R10"/>
    <mergeCell ref="B14:C14"/>
    <mergeCell ref="B15:C15"/>
    <mergeCell ref="B16:C16"/>
    <mergeCell ref="B17:C17"/>
    <mergeCell ref="Q19:R19"/>
    <mergeCell ref="B26:C26"/>
    <mergeCell ref="A27:C27"/>
    <mergeCell ref="A28:C29"/>
    <mergeCell ref="Q25:S25"/>
    <mergeCell ref="Q29:S29"/>
    <mergeCell ref="B25:C25"/>
    <mergeCell ref="B20:C20"/>
    <mergeCell ref="Q20:R20"/>
    <mergeCell ref="B22:C22"/>
    <mergeCell ref="B23:C23"/>
    <mergeCell ref="B24:C24"/>
    <mergeCell ref="Q37:S37"/>
    <mergeCell ref="A30:C31"/>
    <mergeCell ref="Q30:R30"/>
    <mergeCell ref="S30:S31"/>
    <mergeCell ref="Q34:S34"/>
    <mergeCell ref="Q36:S36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&amp;R53_x000D_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S38"/>
  <sheetViews>
    <sheetView view="pageLayout" topLeftCell="A7" zoomScale="80" zoomScaleNormal="70" zoomScaleSheetLayoutView="80" zoomScalePageLayoutView="80" workbookViewId="0">
      <selection activeCell="K25" sqref="K25"/>
    </sheetView>
  </sheetViews>
  <sheetFormatPr defaultColWidth="8.5703125" defaultRowHeight="24"/>
  <cols>
    <col min="1" max="1" width="5.140625" style="15" customWidth="1"/>
    <col min="2" max="2" width="23.5703125" style="15" customWidth="1"/>
    <col min="3" max="3" width="32.42578125" style="15" customWidth="1"/>
    <col min="4" max="4" width="22.42578125" style="15" customWidth="1"/>
    <col min="5" max="5" width="4.42578125" style="15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5" width="4.85546875" style="15" bestFit="1" customWidth="1"/>
    <col min="16" max="16" width="4.7109375" style="15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 hidden="1" customHeight="1">
      <c r="A2" s="2852" t="s">
        <v>1433</v>
      </c>
      <c r="B2" s="2853"/>
      <c r="C2" s="2853"/>
      <c r="D2" s="2853"/>
      <c r="E2" s="2853"/>
      <c r="F2" s="2853"/>
      <c r="G2" s="2853"/>
      <c r="H2" s="2853"/>
      <c r="I2" s="2853"/>
      <c r="J2" s="2853"/>
      <c r="K2" s="2853"/>
      <c r="L2" s="2853"/>
      <c r="M2" s="2853"/>
      <c r="N2" s="2853"/>
      <c r="O2" s="2853"/>
      <c r="P2" s="2853"/>
      <c r="Q2" s="2853"/>
      <c r="R2" s="2853"/>
      <c r="S2" s="2854"/>
    </row>
    <row r="3" spans="1:19" ht="24.75" customHeight="1" thickBot="1">
      <c r="A3" s="2863" t="s">
        <v>1434</v>
      </c>
      <c r="B3" s="2864"/>
      <c r="C3" s="2864"/>
      <c r="D3" s="2864"/>
      <c r="E3" s="2864"/>
      <c r="F3" s="2864"/>
      <c r="G3" s="2864"/>
      <c r="H3" s="2864"/>
      <c r="I3" s="2864"/>
      <c r="J3" s="2864"/>
      <c r="K3" s="2864"/>
      <c r="L3" s="2864"/>
      <c r="M3" s="2864"/>
      <c r="N3" s="2864"/>
      <c r="O3" s="2864"/>
      <c r="P3" s="2864"/>
      <c r="Q3" s="2864"/>
      <c r="R3" s="2864"/>
      <c r="S3" s="2865"/>
    </row>
    <row r="4" spans="1:19" ht="37.5" customHeight="1" thickBot="1">
      <c r="A4" s="2855" t="s">
        <v>786</v>
      </c>
      <c r="B4" s="2856"/>
      <c r="C4" s="2857" t="s">
        <v>1209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>
      <c r="A5" s="1592" t="s">
        <v>63</v>
      </c>
      <c r="B5" s="1591"/>
      <c r="C5" s="2867" t="s">
        <v>1341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970"/>
      <c r="Q5" s="2868" t="s">
        <v>564</v>
      </c>
      <c r="R5" s="2869"/>
      <c r="S5" s="2870"/>
    </row>
    <row r="6" spans="1:19" ht="21" customHeight="1">
      <c r="A6" s="2871" t="s">
        <v>62</v>
      </c>
      <c r="B6" s="2872"/>
      <c r="C6" s="2875" t="s">
        <v>1208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931"/>
      <c r="Q6" s="2921" t="s">
        <v>1323</v>
      </c>
      <c r="R6" s="2922"/>
      <c r="S6" s="2923"/>
    </row>
    <row r="7" spans="1:19" ht="24.75" thickBot="1">
      <c r="A7" s="2873"/>
      <c r="B7" s="2874"/>
      <c r="C7" s="2877"/>
      <c r="D7" s="2878"/>
      <c r="E7" s="2878"/>
      <c r="F7" s="2878"/>
      <c r="G7" s="2878"/>
      <c r="H7" s="2878"/>
      <c r="I7" s="2878"/>
      <c r="J7" s="2878"/>
      <c r="K7" s="2878"/>
      <c r="L7" s="2878"/>
      <c r="M7" s="2878"/>
      <c r="N7" s="2878"/>
      <c r="O7" s="2878"/>
      <c r="P7" s="2957"/>
      <c r="Q7" s="2975"/>
      <c r="R7" s="2976"/>
      <c r="S7" s="2977"/>
    </row>
    <row r="8" spans="1:19" ht="24.75" thickBot="1">
      <c r="A8" s="2903" t="s">
        <v>499</v>
      </c>
      <c r="B8" s="2904"/>
      <c r="C8" s="2905"/>
      <c r="D8" s="2426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2342" t="s">
        <v>613</v>
      </c>
      <c r="R8" s="1115"/>
      <c r="S8" s="1116"/>
    </row>
    <row r="9" spans="1:19" ht="24.75" thickBot="1">
      <c r="A9" s="2906"/>
      <c r="B9" s="2907"/>
      <c r="C9" s="2908"/>
      <c r="D9" s="2473" t="s">
        <v>486</v>
      </c>
      <c r="E9" s="788" t="s">
        <v>0</v>
      </c>
      <c r="F9" s="2307" t="s">
        <v>1</v>
      </c>
      <c r="G9" s="2308" t="s">
        <v>2</v>
      </c>
      <c r="H9" s="2309" t="s">
        <v>3</v>
      </c>
      <c r="I9" s="2309" t="s">
        <v>4</v>
      </c>
      <c r="J9" s="2309" t="s">
        <v>5</v>
      </c>
      <c r="K9" s="2309" t="s">
        <v>6</v>
      </c>
      <c r="L9" s="2309" t="s">
        <v>7</v>
      </c>
      <c r="M9" s="2309" t="s">
        <v>8</v>
      </c>
      <c r="N9" s="2309" t="s">
        <v>9</v>
      </c>
      <c r="O9" s="2309" t="s">
        <v>10</v>
      </c>
      <c r="P9" s="2310" t="s">
        <v>11</v>
      </c>
      <c r="Q9" s="1007" t="s">
        <v>1014</v>
      </c>
      <c r="R9" s="278"/>
      <c r="S9" s="279"/>
    </row>
    <row r="10" spans="1:19" ht="24.75" thickBot="1">
      <c r="A10" s="2228">
        <v>1</v>
      </c>
      <c r="B10" s="2911" t="s">
        <v>1149</v>
      </c>
      <c r="C10" s="2912"/>
      <c r="D10" s="771">
        <v>10</v>
      </c>
      <c r="E10" s="522">
        <v>10</v>
      </c>
      <c r="F10" s="520"/>
      <c r="G10" s="2296"/>
      <c r="H10" s="520"/>
      <c r="I10" s="248"/>
      <c r="J10" s="654"/>
      <c r="K10" s="248"/>
      <c r="L10" s="248"/>
      <c r="M10" s="248"/>
      <c r="N10" s="248"/>
      <c r="O10" s="248"/>
      <c r="P10" s="249"/>
      <c r="Q10" s="324" t="s">
        <v>525</v>
      </c>
      <c r="R10" s="598"/>
      <c r="S10" s="326" t="s">
        <v>502</v>
      </c>
    </row>
    <row r="11" spans="1:19">
      <c r="A11" s="633">
        <v>2</v>
      </c>
      <c r="B11" s="2899" t="s">
        <v>1192</v>
      </c>
      <c r="C11" s="2900"/>
      <c r="D11" s="246">
        <v>10</v>
      </c>
      <c r="E11" s="1632">
        <v>10</v>
      </c>
      <c r="F11" s="1629"/>
      <c r="G11" s="2512"/>
      <c r="H11" s="248"/>
      <c r="I11" s="248"/>
      <c r="J11" s="654"/>
      <c r="K11" s="248"/>
      <c r="L11" s="248"/>
      <c r="M11" s="248"/>
      <c r="N11" s="248"/>
      <c r="O11" s="248"/>
      <c r="P11" s="249"/>
      <c r="Q11" s="2913" t="s">
        <v>1273</v>
      </c>
      <c r="R11" s="2914"/>
      <c r="S11" s="673" t="s">
        <v>1274</v>
      </c>
    </row>
    <row r="12" spans="1:19" ht="24.75" thickBot="1">
      <c r="A12" s="1621"/>
      <c r="B12" s="2971" t="s">
        <v>1198</v>
      </c>
      <c r="C12" s="2972"/>
      <c r="D12" s="2448"/>
      <c r="E12" s="1610"/>
      <c r="F12" s="1610"/>
      <c r="G12" s="1620"/>
      <c r="H12" s="1617"/>
      <c r="I12" s="1617"/>
      <c r="J12" s="1617"/>
      <c r="K12" s="1617"/>
      <c r="L12" s="1617"/>
      <c r="M12" s="1617"/>
      <c r="N12" s="1617"/>
      <c r="O12" s="1617"/>
      <c r="P12" s="249"/>
      <c r="Q12" s="2362"/>
      <c r="R12" s="2504"/>
      <c r="S12" s="674"/>
    </row>
    <row r="13" spans="1:19" ht="24.75" customHeight="1" thickBot="1">
      <c r="A13" s="1621"/>
      <c r="B13" s="2971" t="s">
        <v>1199</v>
      </c>
      <c r="C13" s="2972"/>
      <c r="D13" s="2448"/>
      <c r="E13" s="2512"/>
      <c r="F13" s="2502"/>
      <c r="G13" s="2512"/>
      <c r="H13" s="2502"/>
      <c r="I13" s="2512"/>
      <c r="J13" s="2503"/>
      <c r="K13" s="2512"/>
      <c r="L13" s="2512"/>
      <c r="M13" s="2512"/>
      <c r="N13" s="2512"/>
      <c r="O13" s="2512"/>
      <c r="P13" s="253"/>
      <c r="Q13" s="324" t="s">
        <v>510</v>
      </c>
      <c r="R13" s="325"/>
      <c r="S13" s="517"/>
    </row>
    <row r="14" spans="1:19">
      <c r="A14" s="1621"/>
      <c r="B14" s="2879" t="s">
        <v>1200</v>
      </c>
      <c r="C14" s="2880"/>
      <c r="D14" s="2448"/>
      <c r="E14" s="1611"/>
      <c r="F14" s="2361"/>
      <c r="G14" s="2512"/>
      <c r="H14" s="2502"/>
      <c r="I14" s="2512"/>
      <c r="J14" s="2503"/>
      <c r="K14" s="2512"/>
      <c r="L14" s="2512"/>
      <c r="M14" s="2512"/>
      <c r="N14" s="2512"/>
      <c r="O14" s="2512"/>
      <c r="P14" s="253"/>
      <c r="Q14" s="121" t="s">
        <v>1153</v>
      </c>
      <c r="R14" s="2471"/>
      <c r="S14" s="188"/>
    </row>
    <row r="15" spans="1:19" ht="24.75" customHeight="1" thickBot="1">
      <c r="A15" s="1621"/>
      <c r="B15" s="2879" t="s">
        <v>1201</v>
      </c>
      <c r="C15" s="2880"/>
      <c r="D15" s="2448"/>
      <c r="E15" s="2512"/>
      <c r="F15" s="2502"/>
      <c r="G15" s="2512"/>
      <c r="H15" s="2502"/>
      <c r="I15" s="2512"/>
      <c r="J15" s="2503"/>
      <c r="K15" s="2512"/>
      <c r="L15" s="2512"/>
      <c r="M15" s="2512"/>
      <c r="N15" s="2512"/>
      <c r="O15" s="2512"/>
      <c r="P15" s="253"/>
      <c r="Q15" s="73"/>
      <c r="R15" s="74"/>
      <c r="S15" s="75"/>
    </row>
    <row r="16" spans="1:19" ht="24.75" customHeight="1" thickBot="1">
      <c r="A16" s="2447"/>
      <c r="B16" s="2879" t="s">
        <v>1202</v>
      </c>
      <c r="C16" s="2880"/>
      <c r="D16" s="2448"/>
      <c r="E16" s="1623"/>
      <c r="F16" s="364"/>
      <c r="G16" s="2512"/>
      <c r="H16" s="2502"/>
      <c r="I16" s="2512"/>
      <c r="J16" s="2503"/>
      <c r="K16" s="2512"/>
      <c r="L16" s="2512"/>
      <c r="M16" s="2512"/>
      <c r="N16" s="2512"/>
      <c r="O16" s="2512"/>
      <c r="P16" s="253"/>
      <c r="Q16" s="324" t="s">
        <v>511</v>
      </c>
      <c r="R16" s="325"/>
      <c r="S16" s="517"/>
    </row>
    <row r="17" spans="1:19">
      <c r="A17" s="2447">
        <v>3</v>
      </c>
      <c r="B17" s="2973" t="s">
        <v>1203</v>
      </c>
      <c r="C17" s="2974"/>
      <c r="D17" s="200">
        <v>20</v>
      </c>
      <c r="E17" s="2512"/>
      <c r="F17" s="258">
        <v>20</v>
      </c>
      <c r="G17" s="1630"/>
      <c r="H17" s="657"/>
      <c r="I17" s="2502"/>
      <c r="J17" s="2512"/>
      <c r="K17" s="2512"/>
      <c r="L17" s="2512"/>
      <c r="M17" s="2512"/>
      <c r="N17" s="2512"/>
      <c r="O17" s="2512"/>
      <c r="P17" s="2512"/>
      <c r="Q17" s="121"/>
      <c r="R17" s="208"/>
      <c r="S17" s="188"/>
    </row>
    <row r="18" spans="1:19" ht="24.75" thickBot="1">
      <c r="A18" s="2447">
        <v>4</v>
      </c>
      <c r="B18" s="2879" t="s">
        <v>1204</v>
      </c>
      <c r="C18" s="2880"/>
      <c r="D18" s="2521">
        <v>20</v>
      </c>
      <c r="E18" s="2512"/>
      <c r="F18" s="1509"/>
      <c r="G18" s="147">
        <v>2</v>
      </c>
      <c r="H18" s="147">
        <v>2</v>
      </c>
      <c r="I18" s="147">
        <v>2</v>
      </c>
      <c r="J18" s="147">
        <v>2</v>
      </c>
      <c r="K18" s="147">
        <v>2</v>
      </c>
      <c r="L18" s="147">
        <v>2</v>
      </c>
      <c r="M18" s="147">
        <v>2</v>
      </c>
      <c r="N18" s="147">
        <v>2</v>
      </c>
      <c r="O18" s="147">
        <v>2</v>
      </c>
      <c r="P18" s="147">
        <v>2</v>
      </c>
      <c r="Q18" s="73"/>
      <c r="R18" s="74"/>
      <c r="S18" s="75"/>
    </row>
    <row r="19" spans="1:19" ht="24.75" customHeight="1" thickBot="1">
      <c r="A19" s="2447">
        <v>5</v>
      </c>
      <c r="B19" s="2879" t="s">
        <v>1837</v>
      </c>
      <c r="C19" s="2880"/>
      <c r="D19" s="2448">
        <v>20</v>
      </c>
      <c r="E19" s="2512"/>
      <c r="F19" s="1821"/>
      <c r="G19" s="147">
        <v>2</v>
      </c>
      <c r="H19" s="147">
        <v>2</v>
      </c>
      <c r="I19" s="147">
        <v>2</v>
      </c>
      <c r="J19" s="147">
        <v>2</v>
      </c>
      <c r="K19" s="147">
        <v>2</v>
      </c>
      <c r="L19" s="147">
        <v>2</v>
      </c>
      <c r="M19" s="147">
        <v>2</v>
      </c>
      <c r="N19" s="147">
        <v>2</v>
      </c>
      <c r="O19" s="147">
        <v>2</v>
      </c>
      <c r="P19" s="147">
        <v>2</v>
      </c>
      <c r="Q19" s="2456" t="s">
        <v>504</v>
      </c>
      <c r="R19" s="2457"/>
      <c r="S19" s="2458"/>
    </row>
    <row r="20" spans="1:19" ht="24" customHeight="1">
      <c r="A20" s="1089"/>
      <c r="B20" s="456" t="s">
        <v>1772</v>
      </c>
      <c r="C20" s="497"/>
      <c r="D20" s="1081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498"/>
      <c r="Q20" s="2915" t="s">
        <v>12</v>
      </c>
      <c r="R20" s="2916"/>
      <c r="S20" s="213" t="s">
        <v>13</v>
      </c>
    </row>
    <row r="21" spans="1:19" ht="24" customHeight="1">
      <c r="A21" s="2447">
        <v>6</v>
      </c>
      <c r="B21" s="2880" t="s">
        <v>1206</v>
      </c>
      <c r="C21" s="2967"/>
      <c r="D21" s="200">
        <v>20</v>
      </c>
      <c r="E21" s="2512"/>
      <c r="F21" s="2512"/>
      <c r="G21" s="147">
        <v>5</v>
      </c>
      <c r="H21" s="2512"/>
      <c r="I21" s="2512"/>
      <c r="J21" s="147">
        <v>5</v>
      </c>
      <c r="K21" s="2512"/>
      <c r="L21" s="2512"/>
      <c r="M21" s="147">
        <v>5</v>
      </c>
      <c r="N21" s="2512"/>
      <c r="O21" s="2512"/>
      <c r="P21" s="263">
        <v>5</v>
      </c>
      <c r="Q21" s="2919"/>
      <c r="R21" s="2920"/>
      <c r="S21" s="1012"/>
    </row>
    <row r="22" spans="1:19">
      <c r="A22" s="656"/>
      <c r="B22" s="2879"/>
      <c r="C22" s="2880"/>
      <c r="D22" s="2448"/>
      <c r="E22" s="2512"/>
      <c r="F22" s="2512"/>
      <c r="G22" s="657"/>
      <c r="H22" s="2512"/>
      <c r="I22" s="2512"/>
      <c r="J22" s="2512"/>
      <c r="K22" s="2512"/>
      <c r="L22" s="2512"/>
      <c r="M22" s="2512"/>
      <c r="N22" s="2512"/>
      <c r="O22" s="2512"/>
      <c r="P22" s="148"/>
      <c r="Q22" s="2527"/>
      <c r="R22" s="2421"/>
      <c r="S22" s="1012"/>
    </row>
    <row r="23" spans="1:19" ht="24.75" thickBot="1">
      <c r="A23" s="2447"/>
      <c r="B23" s="2879"/>
      <c r="C23" s="2880"/>
      <c r="D23" s="2448"/>
      <c r="E23" s="2512"/>
      <c r="F23" s="2512"/>
      <c r="G23" s="2512"/>
      <c r="H23" s="2512"/>
      <c r="I23" s="2512"/>
      <c r="J23" s="2512"/>
      <c r="K23" s="2512"/>
      <c r="L23" s="2512"/>
      <c r="M23" s="2512"/>
      <c r="N23" s="2512"/>
      <c r="O23" s="2512"/>
      <c r="P23" s="253"/>
      <c r="Q23" s="2968" t="s">
        <v>371</v>
      </c>
      <c r="R23" s="2969"/>
      <c r="S23" s="2706"/>
    </row>
    <row r="24" spans="1:19" ht="24.75" thickBot="1">
      <c r="A24" s="2447"/>
      <c r="B24" s="2899"/>
      <c r="C24" s="2900"/>
      <c r="D24" s="2448"/>
      <c r="E24" s="2512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9"/>
      <c r="Q24" s="2456" t="s">
        <v>563</v>
      </c>
      <c r="R24" s="2457"/>
      <c r="S24" s="2458"/>
    </row>
    <row r="25" spans="1:19">
      <c r="A25" s="656"/>
      <c r="B25" s="2879"/>
      <c r="C25" s="2880"/>
      <c r="D25" s="2448"/>
      <c r="E25" s="2512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2099"/>
      <c r="Q25" s="2506" t="s">
        <v>1444</v>
      </c>
      <c r="R25" s="2418"/>
      <c r="S25" s="2419"/>
    </row>
    <row r="26" spans="1:19">
      <c r="A26" s="2447"/>
      <c r="B26" s="2879"/>
      <c r="C26" s="2880"/>
      <c r="D26" s="2448"/>
      <c r="E26" s="2512"/>
      <c r="F26" s="2512"/>
      <c r="G26" s="2512"/>
      <c r="H26" s="2512"/>
      <c r="I26" s="2512"/>
      <c r="J26" s="2512"/>
      <c r="K26" s="2512"/>
      <c r="L26" s="2512"/>
      <c r="M26" s="2512"/>
      <c r="N26" s="2512"/>
      <c r="O26" s="2512"/>
      <c r="P26" s="483"/>
      <c r="Q26" s="2435" t="s">
        <v>1445</v>
      </c>
      <c r="R26" s="2436"/>
      <c r="S26" s="2437"/>
    </row>
    <row r="27" spans="1:19">
      <c r="A27" s="656"/>
      <c r="B27" s="2881"/>
      <c r="C27" s="2882"/>
      <c r="D27" s="2521"/>
      <c r="E27" s="305"/>
      <c r="F27" s="695"/>
      <c r="G27" s="695"/>
      <c r="H27" s="695"/>
      <c r="I27" s="695"/>
      <c r="J27" s="695"/>
      <c r="K27" s="695"/>
      <c r="L27" s="695"/>
      <c r="M27" s="695"/>
      <c r="N27" s="695"/>
      <c r="O27" s="695"/>
      <c r="P27" s="2358"/>
      <c r="Q27" s="2964" t="s">
        <v>1446</v>
      </c>
      <c r="R27" s="2965"/>
      <c r="S27" s="2966"/>
    </row>
    <row r="28" spans="1:19">
      <c r="A28" s="2894" t="s">
        <v>61</v>
      </c>
      <c r="B28" s="2895"/>
      <c r="C28" s="2896"/>
      <c r="D28" s="2341">
        <f>SUM(D10:D27)</f>
        <v>100</v>
      </c>
      <c r="E28" s="93"/>
      <c r="F28" s="94"/>
      <c r="G28" s="93"/>
      <c r="H28" s="94"/>
      <c r="I28" s="93"/>
      <c r="J28" s="94"/>
      <c r="K28" s="95"/>
      <c r="L28" s="95"/>
      <c r="M28" s="95"/>
      <c r="N28" s="95"/>
      <c r="O28" s="95"/>
      <c r="P28" s="95"/>
      <c r="Q28" s="2964" t="s">
        <v>1447</v>
      </c>
      <c r="R28" s="2965"/>
      <c r="S28" s="2966"/>
    </row>
    <row r="29" spans="1:19">
      <c r="A29" s="2961" t="s">
        <v>484</v>
      </c>
      <c r="B29" s="2962"/>
      <c r="C29" s="2963"/>
      <c r="D29" s="2357" t="s">
        <v>68</v>
      </c>
      <c r="E29" s="99">
        <f>SUM(E10:E27)</f>
        <v>20</v>
      </c>
      <c r="F29" s="99">
        <f>SUM(F10:F28)</f>
        <v>20</v>
      </c>
      <c r="G29" s="99">
        <f>SUM(G10:G28)</f>
        <v>9</v>
      </c>
      <c r="H29" s="99">
        <f>SUM(H10:H27)</f>
        <v>4</v>
      </c>
      <c r="I29" s="99">
        <f>SUM(I10:I28)</f>
        <v>4</v>
      </c>
      <c r="J29" s="99">
        <f>SUM(J10:J28)</f>
        <v>9</v>
      </c>
      <c r="K29" s="99">
        <f>SUM(K10:K27)</f>
        <v>4</v>
      </c>
      <c r="L29" s="99">
        <f>SUM(L10:L28)</f>
        <v>4</v>
      </c>
      <c r="M29" s="99">
        <f>SUM(M10:M28)</f>
        <v>9</v>
      </c>
      <c r="N29" s="99">
        <f>SUM(N10:N27)</f>
        <v>4</v>
      </c>
      <c r="O29" s="99">
        <f>SUM(O10:O28)</f>
        <v>4</v>
      </c>
      <c r="P29" s="2356">
        <f>SUM(P10:P28)</f>
        <v>9</v>
      </c>
      <c r="Q29" s="1089"/>
      <c r="R29" s="1090"/>
      <c r="S29" s="2355"/>
    </row>
    <row r="30" spans="1:19" ht="24.75" thickBot="1">
      <c r="A30" s="2888"/>
      <c r="B30" s="2889"/>
      <c r="C30" s="2890"/>
      <c r="D30" s="670" t="s">
        <v>69</v>
      </c>
      <c r="E30" s="99">
        <f>E29</f>
        <v>20</v>
      </c>
      <c r="F30" s="97">
        <f>SUM(E29:F29)</f>
        <v>40</v>
      </c>
      <c r="G30" s="97">
        <f>SUM(E29:G29)</f>
        <v>49</v>
      </c>
      <c r="H30" s="97">
        <f>SUM(E29:H29)</f>
        <v>53</v>
      </c>
      <c r="I30" s="97">
        <f>SUM(E29:I29)</f>
        <v>57</v>
      </c>
      <c r="J30" s="97">
        <f>SUM(E29:J29)</f>
        <v>66</v>
      </c>
      <c r="K30" s="97">
        <f>SUM(E29:K29)</f>
        <v>70</v>
      </c>
      <c r="L30" s="97">
        <f>SUM(E29:L29)</f>
        <v>74</v>
      </c>
      <c r="M30" s="97">
        <f>SUM(E29:M29)</f>
        <v>83</v>
      </c>
      <c r="N30" s="97">
        <f>SUM(E29:N29)</f>
        <v>87</v>
      </c>
      <c r="O30" s="97">
        <f>SUM(E29:O29)</f>
        <v>91</v>
      </c>
      <c r="P30" s="97">
        <f>SUM(E29:P29)</f>
        <v>100</v>
      </c>
      <c r="Q30" s="1004"/>
      <c r="R30" s="1005"/>
      <c r="S30" s="1006"/>
    </row>
    <row r="31" spans="1:19">
      <c r="A31" s="2831" t="s">
        <v>487</v>
      </c>
      <c r="B31" s="2832"/>
      <c r="C31" s="2833"/>
      <c r="D31" s="668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3"/>
      <c r="Q31" s="2958" t="s">
        <v>813</v>
      </c>
      <c r="R31" s="2959"/>
      <c r="S31" s="2960">
        <f>P32</f>
        <v>0</v>
      </c>
    </row>
    <row r="32" spans="1:19" ht="24.75" thickBot="1">
      <c r="A32" s="2834"/>
      <c r="B32" s="2835"/>
      <c r="C32" s="2836"/>
      <c r="D32" s="669" t="s">
        <v>72</v>
      </c>
      <c r="E32" s="104">
        <f>E31</f>
        <v>0</v>
      </c>
      <c r="F32" s="105">
        <f>SUM(E31:F31)</f>
        <v>0</v>
      </c>
      <c r="G32" s="105">
        <f>SUM(E31:G31)</f>
        <v>0</v>
      </c>
      <c r="H32" s="105">
        <f>SUM(E31:H31)</f>
        <v>0</v>
      </c>
      <c r="I32" s="105">
        <f>SUM(E31:I31)</f>
        <v>0</v>
      </c>
      <c r="J32" s="105">
        <f>SUM(E31:J31)</f>
        <v>0</v>
      </c>
      <c r="K32" s="105">
        <f>SUM(E31:K31)</f>
        <v>0</v>
      </c>
      <c r="L32" s="105">
        <f>SUM(E31:L31)</f>
        <v>0</v>
      </c>
      <c r="M32" s="105">
        <f>SUM(E31:M31)</f>
        <v>0</v>
      </c>
      <c r="N32" s="105">
        <f>SUM(E31:N31)</f>
        <v>0</v>
      </c>
      <c r="O32" s="105">
        <f>SUM(E31:O31)</f>
        <v>0</v>
      </c>
      <c r="P32" s="106">
        <f>SUM(E31:P31)</f>
        <v>0</v>
      </c>
      <c r="Q32" s="2848" t="s">
        <v>814</v>
      </c>
      <c r="R32" s="2849"/>
      <c r="S32" s="2840"/>
    </row>
    <row r="33" spans="1:19" ht="24" hidden="1" customHeight="1">
      <c r="A33" s="2841" t="s">
        <v>386</v>
      </c>
      <c r="B33" s="2842"/>
      <c r="C33" s="2842"/>
      <c r="D33" s="2842"/>
      <c r="E33" s="2842"/>
      <c r="F33" s="2842"/>
      <c r="G33" s="2842"/>
      <c r="H33" s="2842"/>
      <c r="I33" s="2842"/>
      <c r="J33" s="2842"/>
      <c r="K33" s="2842"/>
      <c r="L33" s="2842"/>
      <c r="M33" s="2842"/>
      <c r="N33" s="2842"/>
      <c r="O33" s="2842"/>
      <c r="P33" s="2842"/>
      <c r="Q33" s="2842"/>
      <c r="R33" s="2842"/>
      <c r="S33" s="2843"/>
    </row>
    <row r="34" spans="1:19" ht="24.75" hidden="1" customHeight="1" thickBot="1">
      <c r="A34" s="2844" t="s">
        <v>387</v>
      </c>
      <c r="B34" s="2845"/>
      <c r="C34" s="2845"/>
      <c r="D34" s="2845"/>
      <c r="E34" s="2845"/>
      <c r="F34" s="2845"/>
      <c r="G34" s="2845"/>
      <c r="H34" s="2845"/>
      <c r="I34" s="2845"/>
      <c r="J34" s="2845"/>
      <c r="K34" s="2845"/>
      <c r="L34" s="2845"/>
      <c r="M34" s="2845"/>
      <c r="N34" s="2845"/>
      <c r="O34" s="2845"/>
      <c r="P34" s="2845"/>
      <c r="Q34" s="2845"/>
      <c r="R34" s="2845"/>
      <c r="S34" s="2846"/>
    </row>
    <row r="35" spans="1:19" hidden="1">
      <c r="Q35" s="2847" t="s">
        <v>719</v>
      </c>
      <c r="R35" s="2847"/>
      <c r="S35" s="2847"/>
    </row>
    <row r="36" spans="1:19" hidden="1">
      <c r="Q36" s="458"/>
      <c r="R36" s="865"/>
      <c r="S36" s="275"/>
    </row>
    <row r="37" spans="1:19" hidden="1">
      <c r="Q37" s="2829" t="s">
        <v>720</v>
      </c>
      <c r="R37" s="2829"/>
      <c r="S37" s="2829"/>
    </row>
    <row r="38" spans="1:19" hidden="1">
      <c r="Q38" s="2830" t="s">
        <v>731</v>
      </c>
      <c r="R38" s="2830"/>
      <c r="S38" s="2830"/>
    </row>
  </sheetData>
  <mergeCells count="47">
    <mergeCell ref="B17:C17"/>
    <mergeCell ref="B18:C18"/>
    <mergeCell ref="A2:S2"/>
    <mergeCell ref="Q5:S5"/>
    <mergeCell ref="Q6:S6"/>
    <mergeCell ref="A6:B7"/>
    <mergeCell ref="C6:P7"/>
    <mergeCell ref="Q7:S7"/>
    <mergeCell ref="B19:C19"/>
    <mergeCell ref="B10:C10"/>
    <mergeCell ref="A1:S1"/>
    <mergeCell ref="A3:S3"/>
    <mergeCell ref="A4:B4"/>
    <mergeCell ref="C4:S4"/>
    <mergeCell ref="C5:P5"/>
    <mergeCell ref="B11:C11"/>
    <mergeCell ref="Q11:R11"/>
    <mergeCell ref="B12:C12"/>
    <mergeCell ref="B13:C13"/>
    <mergeCell ref="B14:C14"/>
    <mergeCell ref="B15:C15"/>
    <mergeCell ref="A8:C9"/>
    <mergeCell ref="E8:P8"/>
    <mergeCell ref="B16:C16"/>
    <mergeCell ref="Q20:R20"/>
    <mergeCell ref="Q32:R32"/>
    <mergeCell ref="B25:C25"/>
    <mergeCell ref="B26:C26"/>
    <mergeCell ref="B27:C27"/>
    <mergeCell ref="A28:C28"/>
    <mergeCell ref="A29:C30"/>
    <mergeCell ref="Q27:S27"/>
    <mergeCell ref="Q28:S28"/>
    <mergeCell ref="B21:C21"/>
    <mergeCell ref="Q21:R21"/>
    <mergeCell ref="B22:C22"/>
    <mergeCell ref="B23:C23"/>
    <mergeCell ref="B24:C24"/>
    <mergeCell ref="Q23:R23"/>
    <mergeCell ref="Q37:S37"/>
    <mergeCell ref="Q38:S38"/>
    <mergeCell ref="A31:C32"/>
    <mergeCell ref="Q31:R31"/>
    <mergeCell ref="S31:S32"/>
    <mergeCell ref="A33:S33"/>
    <mergeCell ref="A34:S34"/>
    <mergeCell ref="Q35:S35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12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S38"/>
  <sheetViews>
    <sheetView topLeftCell="A7" zoomScale="70" zoomScaleNormal="70" zoomScaleSheetLayoutView="80" zoomScalePageLayoutView="70" workbookViewId="0">
      <selection activeCell="N39" sqref="N39"/>
    </sheetView>
  </sheetViews>
  <sheetFormatPr defaultColWidth="8.5703125" defaultRowHeight="24"/>
  <cols>
    <col min="1" max="1" width="5.140625" style="15" customWidth="1"/>
    <col min="2" max="2" width="23.140625" style="15" customWidth="1"/>
    <col min="3" max="3" width="28.85546875" style="15" customWidth="1"/>
    <col min="4" max="4" width="24.14062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5" width="4.85546875" style="15" bestFit="1" customWidth="1"/>
    <col min="16" max="16" width="6" style="15" customWidth="1"/>
    <col min="17" max="17" width="8.5703125" style="15"/>
    <col min="18" max="18" width="30" style="15" customWidth="1"/>
    <col min="19" max="19" width="20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852" t="s">
        <v>1433</v>
      </c>
      <c r="B2" s="2853"/>
      <c r="C2" s="2853"/>
      <c r="D2" s="2853"/>
      <c r="E2" s="2853"/>
      <c r="F2" s="2853"/>
      <c r="G2" s="2853"/>
      <c r="H2" s="2853"/>
      <c r="I2" s="2853"/>
      <c r="J2" s="2853"/>
      <c r="K2" s="2853"/>
      <c r="L2" s="2853"/>
      <c r="M2" s="2853"/>
      <c r="N2" s="2853"/>
      <c r="O2" s="2853"/>
      <c r="P2" s="2853"/>
      <c r="Q2" s="2853"/>
      <c r="R2" s="2853"/>
      <c r="S2" s="2854"/>
    </row>
    <row r="3" spans="1:19" ht="24.75" thickBot="1">
      <c r="A3" s="2863" t="s">
        <v>1434</v>
      </c>
      <c r="B3" s="2864"/>
      <c r="C3" s="2864"/>
      <c r="D3" s="2864"/>
      <c r="E3" s="2864"/>
      <c r="F3" s="2864"/>
      <c r="G3" s="2864"/>
      <c r="H3" s="2864"/>
      <c r="I3" s="2864"/>
      <c r="J3" s="2864"/>
      <c r="K3" s="2864"/>
      <c r="L3" s="2864"/>
      <c r="M3" s="2864"/>
      <c r="N3" s="2864"/>
      <c r="O3" s="2864"/>
      <c r="P3" s="2864"/>
      <c r="Q3" s="2864"/>
      <c r="R3" s="2864"/>
      <c r="S3" s="2865"/>
    </row>
    <row r="4" spans="1:19" ht="37.5" customHeight="1" thickBot="1">
      <c r="A4" s="2855" t="s">
        <v>786</v>
      </c>
      <c r="B4" s="2856"/>
      <c r="C4" s="2857" t="s">
        <v>1209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>
      <c r="A5" s="1592" t="s">
        <v>63</v>
      </c>
      <c r="B5" s="1591"/>
      <c r="C5" s="2867" t="s">
        <v>1342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970"/>
      <c r="Q5" s="2868" t="s">
        <v>564</v>
      </c>
      <c r="R5" s="2869"/>
      <c r="S5" s="2870"/>
    </row>
    <row r="6" spans="1:19" ht="21" customHeight="1">
      <c r="A6" s="2871" t="s">
        <v>62</v>
      </c>
      <c r="B6" s="2872"/>
      <c r="C6" s="2875" t="s">
        <v>1208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978"/>
      <c r="Q6" s="2922" t="s">
        <v>1323</v>
      </c>
      <c r="R6" s="2922"/>
      <c r="S6" s="2923"/>
    </row>
    <row r="7" spans="1:19" ht="24.75" thickBot="1">
      <c r="A7" s="2873"/>
      <c r="B7" s="2874"/>
      <c r="C7" s="2979"/>
      <c r="D7" s="2980"/>
      <c r="E7" s="2980"/>
      <c r="F7" s="2980"/>
      <c r="G7" s="2980"/>
      <c r="H7" s="2980"/>
      <c r="I7" s="2980"/>
      <c r="J7" s="2980"/>
      <c r="K7" s="2980"/>
      <c r="L7" s="2980"/>
      <c r="M7" s="2980"/>
      <c r="N7" s="2980"/>
      <c r="O7" s="2980"/>
      <c r="P7" s="2981"/>
      <c r="Q7" s="2460"/>
      <c r="R7" s="2460"/>
      <c r="S7" s="2461"/>
    </row>
    <row r="8" spans="1:19" ht="24.75" thickBot="1">
      <c r="A8" s="2903" t="s">
        <v>499</v>
      </c>
      <c r="B8" s="2904"/>
      <c r="C8" s="2905"/>
      <c r="D8" s="2426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2342" t="s">
        <v>613</v>
      </c>
      <c r="R8" s="1115"/>
      <c r="S8" s="1116"/>
    </row>
    <row r="9" spans="1:19" ht="24.75" thickBot="1">
      <c r="A9" s="2906"/>
      <c r="B9" s="2907"/>
      <c r="C9" s="2908"/>
      <c r="D9" s="2473" t="s">
        <v>486</v>
      </c>
      <c r="E9" s="788" t="s">
        <v>0</v>
      </c>
      <c r="F9" s="2307" t="s">
        <v>1</v>
      </c>
      <c r="G9" s="2308" t="s">
        <v>2</v>
      </c>
      <c r="H9" s="2309" t="s">
        <v>3</v>
      </c>
      <c r="I9" s="2309" t="s">
        <v>4</v>
      </c>
      <c r="J9" s="2309" t="s">
        <v>5</v>
      </c>
      <c r="K9" s="2309" t="s">
        <v>6</v>
      </c>
      <c r="L9" s="2309" t="s">
        <v>7</v>
      </c>
      <c r="M9" s="2309" t="s">
        <v>8</v>
      </c>
      <c r="N9" s="2309" t="s">
        <v>9</v>
      </c>
      <c r="O9" s="2309" t="s">
        <v>10</v>
      </c>
      <c r="P9" s="2310" t="s">
        <v>11</v>
      </c>
      <c r="Q9" s="1007" t="s">
        <v>1014</v>
      </c>
      <c r="R9" s="278"/>
      <c r="S9" s="279"/>
    </row>
    <row r="10" spans="1:19" ht="24.75" thickBot="1">
      <c r="A10" s="2228">
        <v>1</v>
      </c>
      <c r="B10" s="2911" t="s">
        <v>1149</v>
      </c>
      <c r="C10" s="2912"/>
      <c r="D10" s="771">
        <v>10</v>
      </c>
      <c r="E10" s="522">
        <v>10</v>
      </c>
      <c r="F10" s="520"/>
      <c r="G10" s="2296"/>
      <c r="H10" s="520"/>
      <c r="I10" s="248"/>
      <c r="J10" s="654"/>
      <c r="K10" s="248"/>
      <c r="L10" s="248"/>
      <c r="M10" s="248"/>
      <c r="N10" s="248"/>
      <c r="O10" s="248"/>
      <c r="P10" s="249"/>
      <c r="Q10" s="324" t="s">
        <v>525</v>
      </c>
      <c r="R10" s="598"/>
      <c r="S10" s="326" t="s">
        <v>502</v>
      </c>
    </row>
    <row r="11" spans="1:19">
      <c r="A11" s="633">
        <v>2</v>
      </c>
      <c r="B11" s="2899" t="s">
        <v>1192</v>
      </c>
      <c r="C11" s="2900"/>
      <c r="D11" s="246">
        <v>10</v>
      </c>
      <c r="E11" s="1632">
        <v>10</v>
      </c>
      <c r="F11" s="1629"/>
      <c r="G11" s="2512"/>
      <c r="H11" s="248"/>
      <c r="I11" s="248"/>
      <c r="J11" s="654"/>
      <c r="K11" s="248"/>
      <c r="L11" s="248"/>
      <c r="M11" s="248"/>
      <c r="N11" s="248"/>
      <c r="O11" s="248"/>
      <c r="P11" s="249"/>
      <c r="Q11" s="2913" t="s">
        <v>1273</v>
      </c>
      <c r="R11" s="2914"/>
      <c r="S11" s="673" t="s">
        <v>1274</v>
      </c>
    </row>
    <row r="12" spans="1:19" ht="24.75" thickBot="1">
      <c r="A12" s="1621"/>
      <c r="B12" s="2971" t="s">
        <v>1198</v>
      </c>
      <c r="C12" s="2972"/>
      <c r="D12" s="2448"/>
      <c r="E12" s="1610"/>
      <c r="F12" s="1610"/>
      <c r="G12" s="1620"/>
      <c r="H12" s="1617"/>
      <c r="I12" s="1617"/>
      <c r="J12" s="1617"/>
      <c r="K12" s="1617"/>
      <c r="L12" s="1617"/>
      <c r="M12" s="1617"/>
      <c r="N12" s="1617"/>
      <c r="O12" s="1617"/>
      <c r="P12" s="249"/>
      <c r="Q12" s="2362"/>
      <c r="R12" s="2504"/>
      <c r="S12" s="674"/>
    </row>
    <row r="13" spans="1:19" ht="24.75" customHeight="1" thickBot="1">
      <c r="A13" s="1621"/>
      <c r="B13" s="2971" t="s">
        <v>1199</v>
      </c>
      <c r="C13" s="2972"/>
      <c r="D13" s="2448"/>
      <c r="E13" s="2512"/>
      <c r="F13" s="2502"/>
      <c r="G13" s="2512"/>
      <c r="H13" s="2502"/>
      <c r="I13" s="2512"/>
      <c r="J13" s="2503"/>
      <c r="K13" s="2512"/>
      <c r="L13" s="2512"/>
      <c r="M13" s="2512"/>
      <c r="N13" s="2512"/>
      <c r="O13" s="2512"/>
      <c r="P13" s="253"/>
      <c r="Q13" s="324" t="s">
        <v>510</v>
      </c>
      <c r="R13" s="325"/>
      <c r="S13" s="517"/>
    </row>
    <row r="14" spans="1:19">
      <c r="A14" s="1621"/>
      <c r="B14" s="2879" t="s">
        <v>1200</v>
      </c>
      <c r="C14" s="2880"/>
      <c r="D14" s="2448"/>
      <c r="E14" s="1611"/>
      <c r="F14" s="2361"/>
      <c r="G14" s="2512"/>
      <c r="H14" s="2502"/>
      <c r="I14" s="2512"/>
      <c r="J14" s="2503"/>
      <c r="K14" s="2512"/>
      <c r="L14" s="2512"/>
      <c r="M14" s="2512"/>
      <c r="N14" s="2512"/>
      <c r="O14" s="2512"/>
      <c r="P14" s="253"/>
      <c r="Q14" s="121" t="s">
        <v>25</v>
      </c>
      <c r="R14" s="2471"/>
      <c r="S14" s="188"/>
    </row>
    <row r="15" spans="1:19" ht="24.75" customHeight="1" thickBot="1">
      <c r="A15" s="1621"/>
      <c r="B15" s="2879" t="s">
        <v>1201</v>
      </c>
      <c r="C15" s="2880"/>
      <c r="D15" s="2448"/>
      <c r="E15" s="2512"/>
      <c r="F15" s="2502"/>
      <c r="G15" s="2512"/>
      <c r="H15" s="2502"/>
      <c r="I15" s="2512"/>
      <c r="J15" s="2503"/>
      <c r="K15" s="2512"/>
      <c r="L15" s="2512"/>
      <c r="M15" s="2512"/>
      <c r="N15" s="2512"/>
      <c r="O15" s="2512"/>
      <c r="P15" s="253"/>
      <c r="Q15" s="73"/>
      <c r="R15" s="74"/>
      <c r="S15" s="75"/>
    </row>
    <row r="16" spans="1:19" ht="24.75" customHeight="1" thickBot="1">
      <c r="A16" s="2447"/>
      <c r="B16" s="2879" t="s">
        <v>1202</v>
      </c>
      <c r="C16" s="2880"/>
      <c r="D16" s="2448"/>
      <c r="E16" s="1623"/>
      <c r="F16" s="364"/>
      <c r="G16" s="2512"/>
      <c r="H16" s="2502"/>
      <c r="I16" s="2512"/>
      <c r="J16" s="2503"/>
      <c r="K16" s="2512"/>
      <c r="L16" s="2512"/>
      <c r="M16" s="2512"/>
      <c r="N16" s="2512"/>
      <c r="O16" s="2512"/>
      <c r="P16" s="253"/>
      <c r="Q16" s="324" t="s">
        <v>511</v>
      </c>
      <c r="R16" s="325"/>
      <c r="S16" s="517"/>
    </row>
    <row r="17" spans="1:19">
      <c r="A17" s="2447">
        <v>3</v>
      </c>
      <c r="B17" s="2973" t="s">
        <v>1203</v>
      </c>
      <c r="C17" s="2974"/>
      <c r="D17" s="200">
        <v>20</v>
      </c>
      <c r="E17" s="2512"/>
      <c r="F17" s="258">
        <v>20</v>
      </c>
      <c r="G17" s="1630"/>
      <c r="H17" s="657"/>
      <c r="I17" s="2502"/>
      <c r="J17" s="2512"/>
      <c r="K17" s="2512"/>
      <c r="L17" s="2512"/>
      <c r="M17" s="2512"/>
      <c r="N17" s="2512"/>
      <c r="O17" s="2512"/>
      <c r="P17" s="2512"/>
      <c r="Q17" s="121"/>
      <c r="R17" s="208"/>
      <c r="S17" s="188"/>
    </row>
    <row r="18" spans="1:19" ht="24.75" thickBot="1">
      <c r="A18" s="2447">
        <v>4</v>
      </c>
      <c r="B18" s="2879" t="s">
        <v>1204</v>
      </c>
      <c r="C18" s="2880"/>
      <c r="D18" s="2521">
        <v>20</v>
      </c>
      <c r="E18" s="2512"/>
      <c r="F18" s="1509"/>
      <c r="G18" s="714">
        <v>2</v>
      </c>
      <c r="H18" s="714">
        <v>2</v>
      </c>
      <c r="I18" s="714">
        <v>2</v>
      </c>
      <c r="J18" s="714">
        <v>2</v>
      </c>
      <c r="K18" s="714">
        <v>2</v>
      </c>
      <c r="L18" s="714">
        <v>2</v>
      </c>
      <c r="M18" s="714">
        <v>2</v>
      </c>
      <c r="N18" s="714">
        <v>2</v>
      </c>
      <c r="O18" s="714">
        <v>2</v>
      </c>
      <c r="P18" s="714">
        <v>2</v>
      </c>
      <c r="Q18" s="73"/>
      <c r="R18" s="74"/>
      <c r="S18" s="75"/>
    </row>
    <row r="19" spans="1:19" ht="24.75" customHeight="1" thickBot="1">
      <c r="A19" s="2447">
        <v>5</v>
      </c>
      <c r="B19" s="2879" t="s">
        <v>1205</v>
      </c>
      <c r="C19" s="2880"/>
      <c r="D19" s="2448">
        <v>20</v>
      </c>
      <c r="E19" s="305"/>
      <c r="F19" s="364"/>
      <c r="G19" s="714">
        <v>2</v>
      </c>
      <c r="H19" s="714">
        <v>2</v>
      </c>
      <c r="I19" s="714">
        <v>2</v>
      </c>
      <c r="J19" s="714">
        <v>2</v>
      </c>
      <c r="K19" s="714">
        <v>2</v>
      </c>
      <c r="L19" s="714">
        <v>2</v>
      </c>
      <c r="M19" s="714">
        <v>2</v>
      </c>
      <c r="N19" s="714">
        <v>2</v>
      </c>
      <c r="O19" s="714">
        <v>2</v>
      </c>
      <c r="P19" s="714">
        <v>2</v>
      </c>
      <c r="Q19" s="2456" t="s">
        <v>504</v>
      </c>
      <c r="R19" s="2457"/>
      <c r="S19" s="2458"/>
    </row>
    <row r="20" spans="1:19" ht="24" customHeight="1">
      <c r="A20" s="2447">
        <v>6</v>
      </c>
      <c r="B20" s="2879" t="s">
        <v>1206</v>
      </c>
      <c r="C20" s="2880"/>
      <c r="D20" s="2448">
        <v>20</v>
      </c>
      <c r="E20" s="305"/>
      <c r="F20" s="490"/>
      <c r="G20" s="147">
        <v>5</v>
      </c>
      <c r="H20" s="2512"/>
      <c r="I20" s="2512"/>
      <c r="J20" s="147">
        <v>5</v>
      </c>
      <c r="K20" s="2512"/>
      <c r="L20" s="2512"/>
      <c r="M20" s="147">
        <v>5</v>
      </c>
      <c r="N20" s="2512"/>
      <c r="O20" s="2512"/>
      <c r="P20" s="2360">
        <v>5</v>
      </c>
      <c r="Q20" s="2915" t="s">
        <v>12</v>
      </c>
      <c r="R20" s="2916"/>
      <c r="S20" s="373" t="s">
        <v>13</v>
      </c>
    </row>
    <row r="21" spans="1:19" ht="24" customHeight="1">
      <c r="A21" s="2447"/>
      <c r="B21" s="2879"/>
      <c r="C21" s="2880"/>
      <c r="D21" s="2448"/>
      <c r="E21" s="2512"/>
      <c r="F21" s="2512"/>
      <c r="G21" s="657"/>
      <c r="H21" s="2512"/>
      <c r="I21" s="2512"/>
      <c r="J21" s="2512"/>
      <c r="K21" s="2512"/>
      <c r="L21" s="2512"/>
      <c r="M21" s="2512"/>
      <c r="N21" s="2512"/>
      <c r="O21" s="364"/>
      <c r="P21" s="483"/>
      <c r="Q21" s="2919"/>
      <c r="R21" s="2920"/>
      <c r="S21" s="86"/>
    </row>
    <row r="22" spans="1:19">
      <c r="A22" s="656"/>
      <c r="B22" s="2879"/>
      <c r="C22" s="2880"/>
      <c r="D22" s="2448"/>
      <c r="E22" s="2512"/>
      <c r="F22" s="2512"/>
      <c r="G22" s="657"/>
      <c r="H22" s="2512"/>
      <c r="I22" s="2512"/>
      <c r="J22" s="2512"/>
      <c r="K22" s="2512"/>
      <c r="L22" s="2512"/>
      <c r="M22" s="2512"/>
      <c r="N22" s="2512"/>
      <c r="O22" s="2512"/>
      <c r="P22" s="2190"/>
      <c r="Q22" s="2487"/>
      <c r="R22" s="2488"/>
      <c r="S22" s="2359"/>
    </row>
    <row r="23" spans="1:19" ht="24.75" thickBot="1">
      <c r="A23" s="2447"/>
      <c r="B23" s="2879"/>
      <c r="C23" s="2880"/>
      <c r="D23" s="2448"/>
      <c r="E23" s="2512"/>
      <c r="F23" s="2512"/>
      <c r="G23" s="2512"/>
      <c r="H23" s="2512"/>
      <c r="I23" s="2512"/>
      <c r="J23" s="2512"/>
      <c r="K23" s="2512"/>
      <c r="L23" s="2512"/>
      <c r="M23" s="2512"/>
      <c r="N23" s="2512"/>
      <c r="O23" s="2512"/>
      <c r="P23" s="483"/>
      <c r="Q23" s="2469" t="s">
        <v>371</v>
      </c>
      <c r="R23" s="2470"/>
      <c r="S23" s="675">
        <f>+Q21+S21</f>
        <v>0</v>
      </c>
    </row>
    <row r="24" spans="1:19" ht="24.75" thickBot="1">
      <c r="A24" s="2447"/>
      <c r="B24" s="2899"/>
      <c r="C24" s="2900"/>
      <c r="D24" s="2448"/>
      <c r="E24" s="2512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2099"/>
      <c r="Q24" s="2456" t="s">
        <v>563</v>
      </c>
      <c r="R24" s="2457"/>
      <c r="S24" s="2458"/>
    </row>
    <row r="25" spans="1:19">
      <c r="A25" s="656"/>
      <c r="B25" s="2879"/>
      <c r="C25" s="2880"/>
      <c r="D25" s="2448"/>
      <c r="E25" s="2512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2099"/>
      <c r="Q25" s="738" t="s">
        <v>1444</v>
      </c>
      <c r="R25" s="2522"/>
      <c r="S25" s="2523"/>
    </row>
    <row r="26" spans="1:19">
      <c r="A26" s="2447"/>
      <c r="B26" s="2879"/>
      <c r="C26" s="2880"/>
      <c r="D26" s="2448"/>
      <c r="E26" s="2512"/>
      <c r="F26" s="2512"/>
      <c r="G26" s="2512"/>
      <c r="H26" s="2512"/>
      <c r="I26" s="2512"/>
      <c r="J26" s="2512"/>
      <c r="K26" s="2512"/>
      <c r="L26" s="2512"/>
      <c r="M26" s="2512"/>
      <c r="N26" s="2512"/>
      <c r="O26" s="2512"/>
      <c r="P26" s="483"/>
      <c r="Q26" s="2435" t="s">
        <v>1445</v>
      </c>
      <c r="R26" s="2436"/>
      <c r="S26" s="2437"/>
    </row>
    <row r="27" spans="1:19">
      <c r="A27" s="656"/>
      <c r="B27" s="2881"/>
      <c r="C27" s="2882"/>
      <c r="D27" s="2521"/>
      <c r="E27" s="305"/>
      <c r="F27" s="695"/>
      <c r="G27" s="695"/>
      <c r="H27" s="695"/>
      <c r="I27" s="695"/>
      <c r="J27" s="695"/>
      <c r="K27" s="695"/>
      <c r="L27" s="695"/>
      <c r="M27" s="695"/>
      <c r="N27" s="695"/>
      <c r="O27" s="695"/>
      <c r="P27" s="2358"/>
      <c r="Q27" s="2964" t="s">
        <v>1446</v>
      </c>
      <c r="R27" s="2965"/>
      <c r="S27" s="2966"/>
    </row>
    <row r="28" spans="1:19">
      <c r="A28" s="2894" t="s">
        <v>61</v>
      </c>
      <c r="B28" s="2895"/>
      <c r="C28" s="2896"/>
      <c r="D28" s="2341">
        <f>SUM(D10:D27)</f>
        <v>100</v>
      </c>
      <c r="E28" s="93"/>
      <c r="F28" s="94"/>
      <c r="G28" s="93"/>
      <c r="H28" s="94"/>
      <c r="I28" s="93"/>
      <c r="J28" s="94"/>
      <c r="K28" s="95"/>
      <c r="L28" s="95"/>
      <c r="M28" s="95"/>
      <c r="N28" s="95"/>
      <c r="O28" s="95"/>
      <c r="P28" s="95"/>
      <c r="Q28" s="2964" t="s">
        <v>1447</v>
      </c>
      <c r="R28" s="2965"/>
      <c r="S28" s="2966"/>
    </row>
    <row r="29" spans="1:19">
      <c r="A29" s="2885" t="s">
        <v>484</v>
      </c>
      <c r="B29" s="2886"/>
      <c r="C29" s="2887"/>
      <c r="D29" s="670" t="s">
        <v>68</v>
      </c>
      <c r="E29" s="97">
        <f>SUM(E10:E27)</f>
        <v>20</v>
      </c>
      <c r="F29" s="97">
        <f>SUM(F10:F28)</f>
        <v>20</v>
      </c>
      <c r="G29" s="97">
        <f>SUM(G10:G28)</f>
        <v>9</v>
      </c>
      <c r="H29" s="97">
        <f>SUM(H10:H27)</f>
        <v>4</v>
      </c>
      <c r="I29" s="97">
        <f>SUM(I10:I28)</f>
        <v>4</v>
      </c>
      <c r="J29" s="97">
        <f>SUM(J10:J28)</f>
        <v>9</v>
      </c>
      <c r="K29" s="97">
        <f>SUM(K10:K27)</f>
        <v>4</v>
      </c>
      <c r="L29" s="97">
        <f>SUM(L10:L28)</f>
        <v>4</v>
      </c>
      <c r="M29" s="97">
        <f>SUM(M10:M28)</f>
        <v>9</v>
      </c>
      <c r="N29" s="97">
        <f>SUM(N10:N27)</f>
        <v>4</v>
      </c>
      <c r="O29" s="97">
        <f>SUM(O10:O28)</f>
        <v>4</v>
      </c>
      <c r="P29" s="2098">
        <f>SUM(P10:P28)</f>
        <v>9</v>
      </c>
      <c r="Q29" s="496"/>
      <c r="R29" s="456"/>
      <c r="S29" s="629"/>
    </row>
    <row r="30" spans="1:19" ht="24.75" thickBot="1">
      <c r="A30" s="2888"/>
      <c r="B30" s="2889"/>
      <c r="C30" s="2890"/>
      <c r="D30" s="670" t="s">
        <v>69</v>
      </c>
      <c r="E30" s="99">
        <f>E29</f>
        <v>20</v>
      </c>
      <c r="F30" s="97">
        <f>SUM(E29:F29)</f>
        <v>40</v>
      </c>
      <c r="G30" s="97">
        <f>SUM(E29:G29)</f>
        <v>49</v>
      </c>
      <c r="H30" s="97">
        <f>SUM(E29:H29)</f>
        <v>53</v>
      </c>
      <c r="I30" s="97">
        <f>SUM(E29:I29)</f>
        <v>57</v>
      </c>
      <c r="J30" s="97">
        <f>SUM(E29:J29)</f>
        <v>66</v>
      </c>
      <c r="K30" s="97">
        <f>SUM(E29:K29)</f>
        <v>70</v>
      </c>
      <c r="L30" s="97">
        <f>SUM(E29:L29)</f>
        <v>74</v>
      </c>
      <c r="M30" s="97">
        <f>SUM(E29:M29)</f>
        <v>83</v>
      </c>
      <c r="N30" s="97">
        <f>SUM(E29:N29)</f>
        <v>87</v>
      </c>
      <c r="O30" s="97">
        <f>SUM(E29:O29)</f>
        <v>91</v>
      </c>
      <c r="P30" s="97">
        <f>SUM(E29:P29)</f>
        <v>100</v>
      </c>
      <c r="Q30" s="1004"/>
      <c r="R30" s="1005"/>
      <c r="S30" s="1006"/>
    </row>
    <row r="31" spans="1:19">
      <c r="A31" s="2831" t="s">
        <v>487</v>
      </c>
      <c r="B31" s="2832"/>
      <c r="C31" s="2833"/>
      <c r="D31" s="668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3"/>
      <c r="Q31" s="2958" t="s">
        <v>617</v>
      </c>
      <c r="R31" s="2959"/>
      <c r="S31" s="2960">
        <f>P32</f>
        <v>0</v>
      </c>
    </row>
    <row r="32" spans="1:19" ht="24.75" thickBot="1">
      <c r="A32" s="2834"/>
      <c r="B32" s="2835"/>
      <c r="C32" s="2836"/>
      <c r="D32" s="669" t="s">
        <v>72</v>
      </c>
      <c r="E32" s="104">
        <f>E31</f>
        <v>0</v>
      </c>
      <c r="F32" s="105">
        <f>SUM(E31:F31)</f>
        <v>0</v>
      </c>
      <c r="G32" s="105">
        <f>SUM(E31:G31)</f>
        <v>0</v>
      </c>
      <c r="H32" s="105">
        <f>SUM(E31:H31)</f>
        <v>0</v>
      </c>
      <c r="I32" s="105">
        <f>SUM(E31:I31)</f>
        <v>0</v>
      </c>
      <c r="J32" s="105">
        <f>SUM(E31:J31)</f>
        <v>0</v>
      </c>
      <c r="K32" s="105">
        <f>SUM(E31:K31)</f>
        <v>0</v>
      </c>
      <c r="L32" s="105">
        <f>SUM(E31:L31)</f>
        <v>0</v>
      </c>
      <c r="M32" s="105">
        <f>SUM(E31:M31)</f>
        <v>0</v>
      </c>
      <c r="N32" s="105">
        <f>SUM(E31:N31)</f>
        <v>0</v>
      </c>
      <c r="O32" s="105">
        <f>SUM(E31:O31)</f>
        <v>0</v>
      </c>
      <c r="P32" s="106">
        <f>SUM(E31:P31)</f>
        <v>0</v>
      </c>
      <c r="Q32" s="2848" t="s">
        <v>470</v>
      </c>
      <c r="R32" s="2849"/>
      <c r="S32" s="2840"/>
    </row>
    <row r="33" spans="1:19" ht="24" hidden="1" customHeight="1">
      <c r="A33" s="2841" t="s">
        <v>386</v>
      </c>
      <c r="B33" s="2842"/>
      <c r="C33" s="2842"/>
      <c r="D33" s="2842"/>
      <c r="E33" s="2842"/>
      <c r="F33" s="2842"/>
      <c r="G33" s="2842"/>
      <c r="H33" s="2842"/>
      <c r="I33" s="2842"/>
      <c r="J33" s="2842"/>
      <c r="K33" s="2842"/>
      <c r="L33" s="2842"/>
      <c r="M33" s="2842"/>
      <c r="N33" s="2842"/>
      <c r="O33" s="2842"/>
      <c r="P33" s="2842"/>
      <c r="Q33" s="2842"/>
      <c r="R33" s="2842"/>
      <c r="S33" s="2843"/>
    </row>
    <row r="34" spans="1:19" ht="24.75" hidden="1" customHeight="1" thickBot="1">
      <c r="A34" s="2844" t="s">
        <v>387</v>
      </c>
      <c r="B34" s="2845"/>
      <c r="C34" s="2845"/>
      <c r="D34" s="2845"/>
      <c r="E34" s="2845"/>
      <c r="F34" s="2845"/>
      <c r="G34" s="2845"/>
      <c r="H34" s="2845"/>
      <c r="I34" s="2845"/>
      <c r="J34" s="2845"/>
      <c r="K34" s="2845"/>
      <c r="L34" s="2845"/>
      <c r="M34" s="2845"/>
      <c r="N34" s="2845"/>
      <c r="O34" s="2845"/>
      <c r="P34" s="2845"/>
      <c r="Q34" s="2845"/>
      <c r="R34" s="2845"/>
      <c r="S34" s="2846"/>
    </row>
    <row r="35" spans="1:19" hidden="1">
      <c r="Q35" s="2847" t="s">
        <v>719</v>
      </c>
      <c r="R35" s="2847"/>
      <c r="S35" s="2847"/>
    </row>
    <row r="36" spans="1:19" hidden="1">
      <c r="Q36" s="458"/>
      <c r="R36" s="865"/>
      <c r="S36" s="275"/>
    </row>
    <row r="37" spans="1:19" hidden="1">
      <c r="Q37" s="2829" t="s">
        <v>720</v>
      </c>
      <c r="R37" s="2829"/>
      <c r="S37" s="2829"/>
    </row>
    <row r="38" spans="1:19" hidden="1">
      <c r="Q38" s="2830" t="s">
        <v>731</v>
      </c>
      <c r="R38" s="2830"/>
      <c r="S38" s="2830"/>
    </row>
  </sheetData>
  <mergeCells count="46">
    <mergeCell ref="Q6:S6"/>
    <mergeCell ref="A8:C9"/>
    <mergeCell ref="E8:P8"/>
    <mergeCell ref="A2:S2"/>
    <mergeCell ref="C6:P7"/>
    <mergeCell ref="A6:B7"/>
    <mergeCell ref="A1:S1"/>
    <mergeCell ref="A3:S3"/>
    <mergeCell ref="A4:B4"/>
    <mergeCell ref="C4:S4"/>
    <mergeCell ref="C5:P5"/>
    <mergeCell ref="Q5:S5"/>
    <mergeCell ref="B10:C10"/>
    <mergeCell ref="B11:C11"/>
    <mergeCell ref="Q11:R11"/>
    <mergeCell ref="B12:C12"/>
    <mergeCell ref="B13:C13"/>
    <mergeCell ref="B14:C14"/>
    <mergeCell ref="B15:C15"/>
    <mergeCell ref="B21:C21"/>
    <mergeCell ref="Q21:R21"/>
    <mergeCell ref="B22:C22"/>
    <mergeCell ref="B16:C16"/>
    <mergeCell ref="B17:C17"/>
    <mergeCell ref="B18:C18"/>
    <mergeCell ref="B19:C19"/>
    <mergeCell ref="B20:C20"/>
    <mergeCell ref="B23:C23"/>
    <mergeCell ref="B24:C24"/>
    <mergeCell ref="Q20:R20"/>
    <mergeCell ref="Q32:R32"/>
    <mergeCell ref="B25:C25"/>
    <mergeCell ref="B26:C26"/>
    <mergeCell ref="B27:C27"/>
    <mergeCell ref="A28:C28"/>
    <mergeCell ref="A29:C30"/>
    <mergeCell ref="Q27:S27"/>
    <mergeCell ref="Q28:S28"/>
    <mergeCell ref="Q37:S37"/>
    <mergeCell ref="Q38:S38"/>
    <mergeCell ref="A31:C32"/>
    <mergeCell ref="Q31:R31"/>
    <mergeCell ref="S31:S32"/>
    <mergeCell ref="A33:S33"/>
    <mergeCell ref="A34:S34"/>
    <mergeCell ref="Q35:S35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60" orientation="landscape" r:id="rId1"/>
  <headerFooter scaleWithDoc="0" alignWithMargins="0">
    <oddHeader>&amp;R&amp;"Angsana New,ธรรมดา"&amp;18 13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S37"/>
  <sheetViews>
    <sheetView topLeftCell="A10" zoomScale="70" zoomScaleNormal="70" zoomScaleSheetLayoutView="80" zoomScalePageLayoutView="60" workbookViewId="0">
      <selection activeCell="P22" sqref="P22"/>
    </sheetView>
  </sheetViews>
  <sheetFormatPr defaultColWidth="8.5703125" defaultRowHeight="24"/>
  <cols>
    <col min="1" max="1" width="5.140625" style="15" customWidth="1"/>
    <col min="2" max="2" width="25.5703125" style="15" customWidth="1"/>
    <col min="3" max="3" width="28.85546875" style="15" customWidth="1"/>
    <col min="4" max="4" width="25" style="15" customWidth="1"/>
    <col min="5" max="5" width="5.5703125" style="15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5" width="4.85546875" style="15" bestFit="1" customWidth="1"/>
    <col min="16" max="16" width="6.140625" style="15" bestFit="1" customWidth="1"/>
    <col min="17" max="17" width="8.5703125" style="15"/>
    <col min="18" max="18" width="29.140625" style="15" customWidth="1"/>
    <col min="19" max="19" width="21.425781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852" t="s">
        <v>1433</v>
      </c>
      <c r="B2" s="2853"/>
      <c r="C2" s="2853"/>
      <c r="D2" s="2853"/>
      <c r="E2" s="2853"/>
      <c r="F2" s="2853"/>
      <c r="G2" s="2853"/>
      <c r="H2" s="2853"/>
      <c r="I2" s="2853"/>
      <c r="J2" s="2853"/>
      <c r="K2" s="2853"/>
      <c r="L2" s="2853"/>
      <c r="M2" s="2853"/>
      <c r="N2" s="2853"/>
      <c r="O2" s="2853"/>
      <c r="P2" s="2853"/>
      <c r="Q2" s="2853"/>
      <c r="R2" s="2853"/>
      <c r="S2" s="2854"/>
    </row>
    <row r="3" spans="1:19" ht="24.75" thickBot="1">
      <c r="A3" s="2863" t="s">
        <v>1434</v>
      </c>
      <c r="B3" s="2864"/>
      <c r="C3" s="2864"/>
      <c r="D3" s="2864"/>
      <c r="E3" s="2864"/>
      <c r="F3" s="2864"/>
      <c r="G3" s="2864"/>
      <c r="H3" s="2864"/>
      <c r="I3" s="2864"/>
      <c r="J3" s="2864"/>
      <c r="K3" s="2864"/>
      <c r="L3" s="2864"/>
      <c r="M3" s="2864"/>
      <c r="N3" s="2864"/>
      <c r="O3" s="2864"/>
      <c r="P3" s="2864"/>
      <c r="Q3" s="2864"/>
      <c r="R3" s="2864"/>
      <c r="S3" s="2865"/>
    </row>
    <row r="4" spans="1:19" ht="37.5" customHeight="1" thickBot="1">
      <c r="A4" s="2855" t="s">
        <v>786</v>
      </c>
      <c r="B4" s="2856"/>
      <c r="C4" s="2857" t="s">
        <v>1209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>
      <c r="A5" s="1592" t="s">
        <v>63</v>
      </c>
      <c r="B5" s="1591"/>
      <c r="C5" s="2867" t="s">
        <v>1343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867"/>
      <c r="Q5" s="2868" t="s">
        <v>564</v>
      </c>
      <c r="R5" s="2869"/>
      <c r="S5" s="2870"/>
    </row>
    <row r="6" spans="1:19" ht="28.5" customHeight="1" thickBot="1">
      <c r="A6" s="2988" t="s">
        <v>62</v>
      </c>
      <c r="B6" s="2989"/>
      <c r="C6" s="2875" t="s">
        <v>1208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931"/>
      <c r="Q6" s="2921" t="s">
        <v>1323</v>
      </c>
      <c r="R6" s="2922"/>
      <c r="S6" s="2923"/>
    </row>
    <row r="7" spans="1:19" ht="24.75" thickBot="1">
      <c r="A7" s="2903" t="s">
        <v>499</v>
      </c>
      <c r="B7" s="2904"/>
      <c r="C7" s="2905"/>
      <c r="D7" s="2426" t="s">
        <v>585</v>
      </c>
      <c r="E7" s="2909" t="s">
        <v>582</v>
      </c>
      <c r="F7" s="2910"/>
      <c r="G7" s="2910"/>
      <c r="H7" s="2910"/>
      <c r="I7" s="2910"/>
      <c r="J7" s="2910"/>
      <c r="K7" s="2910"/>
      <c r="L7" s="2910"/>
      <c r="M7" s="2910"/>
      <c r="N7" s="2910"/>
      <c r="O7" s="2910"/>
      <c r="P7" s="2910"/>
      <c r="Q7" s="2342" t="s">
        <v>613</v>
      </c>
      <c r="R7" s="1115"/>
      <c r="S7" s="1116"/>
    </row>
    <row r="8" spans="1:19" ht="24.75" thickBot="1">
      <c r="A8" s="2906"/>
      <c r="B8" s="2907"/>
      <c r="C8" s="2908"/>
      <c r="D8" s="2473" t="s">
        <v>486</v>
      </c>
      <c r="E8" s="788" t="s">
        <v>0</v>
      </c>
      <c r="F8" s="2307" t="s">
        <v>1</v>
      </c>
      <c r="G8" s="2308" t="s">
        <v>2</v>
      </c>
      <c r="H8" s="2309" t="s">
        <v>3</v>
      </c>
      <c r="I8" s="2309" t="s">
        <v>4</v>
      </c>
      <c r="J8" s="2309" t="s">
        <v>5</v>
      </c>
      <c r="K8" s="2309" t="s">
        <v>6</v>
      </c>
      <c r="L8" s="2309" t="s">
        <v>7</v>
      </c>
      <c r="M8" s="2309" t="s">
        <v>8</v>
      </c>
      <c r="N8" s="2309" t="s">
        <v>9</v>
      </c>
      <c r="O8" s="2309" t="s">
        <v>10</v>
      </c>
      <c r="P8" s="2308" t="s">
        <v>11</v>
      </c>
      <c r="Q8" s="1007" t="s">
        <v>1014</v>
      </c>
      <c r="R8" s="278"/>
      <c r="S8" s="279"/>
    </row>
    <row r="9" spans="1:19" ht="24.75" thickBot="1">
      <c r="A9" s="2228">
        <v>1</v>
      </c>
      <c r="B9" s="2911" t="s">
        <v>1149</v>
      </c>
      <c r="C9" s="2912"/>
      <c r="D9" s="771">
        <v>10</v>
      </c>
      <c r="E9" s="522">
        <v>10</v>
      </c>
      <c r="F9" s="520"/>
      <c r="G9" s="2296"/>
      <c r="H9" s="520"/>
      <c r="I9" s="248"/>
      <c r="J9" s="654"/>
      <c r="K9" s="248"/>
      <c r="L9" s="248"/>
      <c r="M9" s="248"/>
      <c r="N9" s="248"/>
      <c r="O9" s="248"/>
      <c r="P9" s="2297"/>
      <c r="Q9" s="324" t="s">
        <v>525</v>
      </c>
      <c r="R9" s="598"/>
      <c r="S9" s="326" t="s">
        <v>502</v>
      </c>
    </row>
    <row r="10" spans="1:19">
      <c r="A10" s="633">
        <v>2</v>
      </c>
      <c r="B10" s="2899" t="s">
        <v>1192</v>
      </c>
      <c r="C10" s="2900"/>
      <c r="D10" s="246">
        <v>10</v>
      </c>
      <c r="E10" s="1632">
        <v>10</v>
      </c>
      <c r="F10" s="1629"/>
      <c r="G10" s="2512"/>
      <c r="H10" s="248"/>
      <c r="I10" s="248"/>
      <c r="J10" s="654"/>
      <c r="K10" s="248"/>
      <c r="L10" s="248"/>
      <c r="M10" s="248"/>
      <c r="N10" s="248"/>
      <c r="O10" s="248"/>
      <c r="P10" s="2297"/>
      <c r="Q10" s="2913" t="s">
        <v>1273</v>
      </c>
      <c r="R10" s="2914"/>
      <c r="S10" s="673" t="s">
        <v>1274</v>
      </c>
    </row>
    <row r="11" spans="1:19" ht="24.75" thickBot="1">
      <c r="A11" s="2520"/>
      <c r="B11" s="2971" t="s">
        <v>1198</v>
      </c>
      <c r="C11" s="2972"/>
      <c r="D11" s="2448"/>
      <c r="E11" s="1610"/>
      <c r="F11" s="1610"/>
      <c r="G11" s="1620"/>
      <c r="H11" s="1617"/>
      <c r="I11" s="1617"/>
      <c r="J11" s="1617"/>
      <c r="K11" s="1617"/>
      <c r="L11" s="1617"/>
      <c r="M11" s="1617"/>
      <c r="N11" s="1617"/>
      <c r="O11" s="1617"/>
      <c r="P11" s="2297"/>
      <c r="Q11" s="2986"/>
      <c r="R11" s="2987"/>
      <c r="S11" s="674"/>
    </row>
    <row r="12" spans="1:19" ht="24.75" customHeight="1" thickBot="1">
      <c r="A12" s="2520"/>
      <c r="B12" s="2971" t="s">
        <v>1199</v>
      </c>
      <c r="C12" s="2972"/>
      <c r="D12" s="2448"/>
      <c r="E12" s="2512"/>
      <c r="F12" s="2502"/>
      <c r="G12" s="2512"/>
      <c r="H12" s="2502"/>
      <c r="I12" s="2512"/>
      <c r="J12" s="2503"/>
      <c r="K12" s="2512"/>
      <c r="L12" s="2512"/>
      <c r="M12" s="2512"/>
      <c r="N12" s="2512"/>
      <c r="O12" s="2512"/>
      <c r="P12" s="483"/>
      <c r="Q12" s="324" t="s">
        <v>510</v>
      </c>
      <c r="R12" s="325"/>
      <c r="S12" s="517"/>
    </row>
    <row r="13" spans="1:19">
      <c r="A13" s="2520"/>
      <c r="B13" s="2879" t="s">
        <v>1200</v>
      </c>
      <c r="C13" s="2880"/>
      <c r="D13" s="2448"/>
      <c r="E13" s="1611"/>
      <c r="F13" s="2361"/>
      <c r="G13" s="2512"/>
      <c r="H13" s="2502"/>
      <c r="I13" s="2512"/>
      <c r="J13" s="2503"/>
      <c r="K13" s="2512"/>
      <c r="L13" s="2512"/>
      <c r="M13" s="2512"/>
      <c r="N13" s="2512"/>
      <c r="O13" s="2512"/>
      <c r="P13" s="483"/>
      <c r="Q13" s="121" t="s">
        <v>418</v>
      </c>
      <c r="R13" s="2471"/>
      <c r="S13" s="188"/>
    </row>
    <row r="14" spans="1:19" ht="24.75" customHeight="1" thickBot="1">
      <c r="A14" s="2520"/>
      <c r="B14" s="2879" t="s">
        <v>1201</v>
      </c>
      <c r="C14" s="2880"/>
      <c r="D14" s="2448"/>
      <c r="E14" s="2512"/>
      <c r="F14" s="2502"/>
      <c r="G14" s="2512"/>
      <c r="H14" s="2502"/>
      <c r="I14" s="2512"/>
      <c r="J14" s="2503"/>
      <c r="K14" s="2512"/>
      <c r="L14" s="2512"/>
      <c r="M14" s="2512"/>
      <c r="N14" s="2512"/>
      <c r="O14" s="2512"/>
      <c r="P14" s="483"/>
      <c r="Q14" s="73"/>
      <c r="R14" s="74"/>
      <c r="S14" s="75"/>
    </row>
    <row r="15" spans="1:19" ht="24.75" customHeight="1" thickBot="1">
      <c r="A15" s="2447"/>
      <c r="B15" s="2879" t="s">
        <v>1202</v>
      </c>
      <c r="C15" s="2880"/>
      <c r="D15" s="2448"/>
      <c r="E15" s="1623"/>
      <c r="F15" s="364"/>
      <c r="G15" s="2512"/>
      <c r="H15" s="2502"/>
      <c r="I15" s="2512"/>
      <c r="J15" s="2503"/>
      <c r="K15" s="2512"/>
      <c r="L15" s="2512"/>
      <c r="M15" s="2512"/>
      <c r="N15" s="2512"/>
      <c r="O15" s="2512"/>
      <c r="P15" s="483"/>
      <c r="Q15" s="324" t="s">
        <v>511</v>
      </c>
      <c r="R15" s="325"/>
      <c r="S15" s="517"/>
    </row>
    <row r="16" spans="1:19">
      <c r="A16" s="2447">
        <v>3</v>
      </c>
      <c r="B16" s="2973" t="s">
        <v>1203</v>
      </c>
      <c r="C16" s="2974"/>
      <c r="D16" s="200">
        <v>20</v>
      </c>
      <c r="E16" s="2512"/>
      <c r="F16" s="258">
        <v>20</v>
      </c>
      <c r="G16" s="1630"/>
      <c r="H16" s="657"/>
      <c r="I16" s="2502"/>
      <c r="J16" s="2512"/>
      <c r="K16" s="2512"/>
      <c r="L16" s="2512"/>
      <c r="M16" s="2512"/>
      <c r="N16" s="2512"/>
      <c r="O16" s="2512"/>
      <c r="P16" s="483"/>
      <c r="Q16" s="121"/>
      <c r="R16" s="208"/>
      <c r="S16" s="188"/>
    </row>
    <row r="17" spans="1:19" ht="24.75" thickBot="1">
      <c r="A17" s="2447">
        <v>4</v>
      </c>
      <c r="B17" s="2879" t="s">
        <v>1204</v>
      </c>
      <c r="C17" s="2880"/>
      <c r="D17" s="2521">
        <v>20</v>
      </c>
      <c r="E17" s="2512"/>
      <c r="F17" s="1509"/>
      <c r="G17" s="714">
        <v>2</v>
      </c>
      <c r="H17" s="714">
        <v>2</v>
      </c>
      <c r="I17" s="714">
        <v>2</v>
      </c>
      <c r="J17" s="714">
        <v>2</v>
      </c>
      <c r="K17" s="714">
        <v>2</v>
      </c>
      <c r="L17" s="714">
        <v>2</v>
      </c>
      <c r="M17" s="714">
        <v>2</v>
      </c>
      <c r="N17" s="714">
        <v>2</v>
      </c>
      <c r="O17" s="714">
        <v>2</v>
      </c>
      <c r="P17" s="2366">
        <v>2</v>
      </c>
      <c r="Q17" s="73"/>
      <c r="R17" s="74"/>
      <c r="S17" s="75"/>
    </row>
    <row r="18" spans="1:19" ht="24.75" customHeight="1" thickBot="1">
      <c r="A18" s="2447">
        <v>5</v>
      </c>
      <c r="B18" s="2879" t="s">
        <v>1837</v>
      </c>
      <c r="C18" s="2880"/>
      <c r="D18" s="2448">
        <v>20</v>
      </c>
      <c r="E18" s="305"/>
      <c r="F18" s="364"/>
      <c r="G18" s="714">
        <v>2</v>
      </c>
      <c r="H18" s="714">
        <v>2</v>
      </c>
      <c r="I18" s="714">
        <v>2</v>
      </c>
      <c r="J18" s="714">
        <v>2</v>
      </c>
      <c r="K18" s="714">
        <v>2</v>
      </c>
      <c r="L18" s="714">
        <v>2</v>
      </c>
      <c r="M18" s="714">
        <v>2</v>
      </c>
      <c r="N18" s="714">
        <v>2</v>
      </c>
      <c r="O18" s="714">
        <v>2</v>
      </c>
      <c r="P18" s="2366">
        <v>2</v>
      </c>
      <c r="Q18" s="2456" t="s">
        <v>504</v>
      </c>
      <c r="R18" s="2457"/>
      <c r="S18" s="2458"/>
    </row>
    <row r="19" spans="1:19" ht="24.75" customHeight="1" thickBot="1">
      <c r="A19" s="2447"/>
      <c r="B19" s="2879" t="s">
        <v>1772</v>
      </c>
      <c r="C19" s="2880"/>
      <c r="D19" s="2448"/>
      <c r="E19" s="305"/>
      <c r="F19" s="364"/>
      <c r="G19" s="717"/>
      <c r="H19" s="717"/>
      <c r="I19" s="717"/>
      <c r="J19" s="717"/>
      <c r="K19" s="717"/>
      <c r="L19" s="717"/>
      <c r="M19" s="717"/>
      <c r="N19" s="717"/>
      <c r="O19" s="717"/>
      <c r="P19" s="2365"/>
      <c r="Q19" s="2417"/>
      <c r="R19" s="2418"/>
      <c r="S19" s="2523"/>
    </row>
    <row r="20" spans="1:19" ht="24" customHeight="1" thickBot="1">
      <c r="A20" s="2447">
        <v>6</v>
      </c>
      <c r="B20" s="2879" t="s">
        <v>1206</v>
      </c>
      <c r="C20" s="2880"/>
      <c r="D20" s="2448">
        <v>20</v>
      </c>
      <c r="E20" s="305"/>
      <c r="F20" s="490"/>
      <c r="G20" s="147">
        <v>5</v>
      </c>
      <c r="H20" s="2512"/>
      <c r="I20" s="2512"/>
      <c r="J20" s="147">
        <v>5</v>
      </c>
      <c r="K20" s="2512"/>
      <c r="L20" s="2512"/>
      <c r="M20" s="147">
        <v>5</v>
      </c>
      <c r="N20" s="2512"/>
      <c r="O20" s="2512"/>
      <c r="P20" s="2360">
        <v>5</v>
      </c>
      <c r="Q20" s="2982" t="s">
        <v>12</v>
      </c>
      <c r="R20" s="2983"/>
      <c r="S20" s="2364" t="s">
        <v>13</v>
      </c>
    </row>
    <row r="21" spans="1:19" ht="24" customHeight="1">
      <c r="A21" s="2447"/>
      <c r="B21" s="2879"/>
      <c r="C21" s="2880"/>
      <c r="D21" s="2448"/>
      <c r="E21" s="2512"/>
      <c r="F21" s="2512"/>
      <c r="G21" s="657"/>
      <c r="H21" s="2512"/>
      <c r="I21" s="2512"/>
      <c r="J21" s="2512"/>
      <c r="K21" s="2512"/>
      <c r="L21" s="2512"/>
      <c r="M21" s="2512"/>
      <c r="N21" s="2512"/>
      <c r="O21" s="364"/>
      <c r="P21" s="483"/>
      <c r="Q21" s="2984"/>
      <c r="R21" s="2985"/>
      <c r="S21" s="2439"/>
    </row>
    <row r="22" spans="1:19">
      <c r="A22" s="656"/>
      <c r="B22" s="2879"/>
      <c r="C22" s="2880"/>
      <c r="D22" s="2448"/>
      <c r="E22" s="2512"/>
      <c r="F22" s="2512"/>
      <c r="G22" s="657"/>
      <c r="H22" s="2512"/>
      <c r="I22" s="2512"/>
      <c r="J22" s="2512"/>
      <c r="K22" s="2512"/>
      <c r="L22" s="2512"/>
      <c r="M22" s="2512"/>
      <c r="N22" s="2512"/>
      <c r="O22" s="2512"/>
      <c r="P22" s="2190"/>
      <c r="Q22" s="2420"/>
      <c r="R22" s="2488"/>
      <c r="S22" s="82"/>
    </row>
    <row r="23" spans="1:19" ht="24.75" thickBot="1">
      <c r="A23" s="2447"/>
      <c r="B23" s="2879"/>
      <c r="C23" s="2880"/>
      <c r="D23" s="2448"/>
      <c r="E23" s="2512"/>
      <c r="F23" s="2512"/>
      <c r="G23" s="2512"/>
      <c r="H23" s="2512"/>
      <c r="I23" s="2512"/>
      <c r="J23" s="2512"/>
      <c r="K23" s="2512"/>
      <c r="L23" s="2512"/>
      <c r="M23" s="2512"/>
      <c r="N23" s="2512"/>
      <c r="O23" s="2512"/>
      <c r="P23" s="483"/>
      <c r="Q23" s="2469" t="s">
        <v>371</v>
      </c>
      <c r="R23" s="2470"/>
      <c r="S23" s="675">
        <f>+Q21+S21</f>
        <v>0</v>
      </c>
    </row>
    <row r="24" spans="1:19" ht="24.75" thickBot="1">
      <c r="A24" s="656"/>
      <c r="B24" s="2879"/>
      <c r="C24" s="2880"/>
      <c r="D24" s="2448"/>
      <c r="E24" s="2512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2099"/>
      <c r="Q24" s="2456" t="s">
        <v>563</v>
      </c>
      <c r="R24" s="2457"/>
      <c r="S24" s="2458"/>
    </row>
    <row r="25" spans="1:19">
      <c r="A25" s="2447"/>
      <c r="B25" s="2879"/>
      <c r="C25" s="2880"/>
      <c r="D25" s="2448"/>
      <c r="E25" s="2512"/>
      <c r="F25" s="2512"/>
      <c r="G25" s="2512"/>
      <c r="H25" s="2512"/>
      <c r="I25" s="2512"/>
      <c r="J25" s="2512"/>
      <c r="K25" s="2512"/>
      <c r="L25" s="2512"/>
      <c r="M25" s="2512"/>
      <c r="N25" s="2512"/>
      <c r="O25" s="2512"/>
      <c r="P25" s="483"/>
      <c r="Q25" s="738" t="s">
        <v>1444</v>
      </c>
      <c r="R25" s="2522"/>
      <c r="S25" s="2523"/>
    </row>
    <row r="26" spans="1:19">
      <c r="A26" s="656"/>
      <c r="B26" s="2881"/>
      <c r="C26" s="2882"/>
      <c r="D26" s="2521"/>
      <c r="E26" s="305"/>
      <c r="F26" s="695"/>
      <c r="G26" s="695"/>
      <c r="H26" s="695"/>
      <c r="I26" s="695"/>
      <c r="J26" s="695"/>
      <c r="K26" s="695"/>
      <c r="L26" s="695"/>
      <c r="M26" s="695"/>
      <c r="N26" s="695"/>
      <c r="O26" s="695"/>
      <c r="P26" s="2358"/>
      <c r="Q26" s="2964" t="s">
        <v>1445</v>
      </c>
      <c r="R26" s="2965"/>
      <c r="S26" s="2966"/>
    </row>
    <row r="27" spans="1:19">
      <c r="A27" s="2894" t="s">
        <v>61</v>
      </c>
      <c r="B27" s="2895"/>
      <c r="C27" s="2896"/>
      <c r="D27" s="2341">
        <f>SUM(D9:D26)</f>
        <v>100</v>
      </c>
      <c r="E27" s="93"/>
      <c r="F27" s="94"/>
      <c r="G27" s="93"/>
      <c r="H27" s="94"/>
      <c r="I27" s="93"/>
      <c r="J27" s="94"/>
      <c r="K27" s="95"/>
      <c r="L27" s="95"/>
      <c r="M27" s="95"/>
      <c r="N27" s="95"/>
      <c r="O27" s="95"/>
      <c r="P27" s="95"/>
      <c r="Q27" s="2964" t="s">
        <v>1446</v>
      </c>
      <c r="R27" s="2965"/>
      <c r="S27" s="2966"/>
    </row>
    <row r="28" spans="1:19">
      <c r="A28" s="2885" t="s">
        <v>484</v>
      </c>
      <c r="B28" s="2886"/>
      <c r="C28" s="2887"/>
      <c r="D28" s="670" t="s">
        <v>68</v>
      </c>
      <c r="E28" s="97">
        <f>SUM(E9:E26)</f>
        <v>20</v>
      </c>
      <c r="F28" s="97">
        <f>SUM(F9:F27)</f>
        <v>20</v>
      </c>
      <c r="G28" s="97">
        <f>SUM(G9:G27)</f>
        <v>9</v>
      </c>
      <c r="H28" s="97">
        <f>SUM(H9:H26)</f>
        <v>4</v>
      </c>
      <c r="I28" s="97">
        <f>SUM(I9:I27)</f>
        <v>4</v>
      </c>
      <c r="J28" s="97">
        <f>SUM(J9:J27)</f>
        <v>9</v>
      </c>
      <c r="K28" s="97">
        <f>SUM(K9:K26)</f>
        <v>4</v>
      </c>
      <c r="L28" s="97">
        <f>SUM(L9:L27)</f>
        <v>4</v>
      </c>
      <c r="M28" s="97">
        <f>SUM(M9:M27)</f>
        <v>9</v>
      </c>
      <c r="N28" s="97">
        <f>SUM(N9:N26)</f>
        <v>4</v>
      </c>
      <c r="O28" s="97">
        <f>SUM(O9:O27)</f>
        <v>4</v>
      </c>
      <c r="P28" s="2098">
        <f>SUM(P9:P27)</f>
        <v>9</v>
      </c>
      <c r="Q28" s="2964" t="s">
        <v>1447</v>
      </c>
      <c r="R28" s="2965"/>
      <c r="S28" s="2966"/>
    </row>
    <row r="29" spans="1:19">
      <c r="A29" s="2888"/>
      <c r="B29" s="2889"/>
      <c r="C29" s="2890"/>
      <c r="D29" s="670" t="s">
        <v>69</v>
      </c>
      <c r="E29" s="99">
        <f>E28</f>
        <v>20</v>
      </c>
      <c r="F29" s="97">
        <f>SUM(E28:F28)</f>
        <v>40</v>
      </c>
      <c r="G29" s="97">
        <f>SUM(E28:G28)</f>
        <v>49</v>
      </c>
      <c r="H29" s="97">
        <f>SUM(E28:H28)</f>
        <v>53</v>
      </c>
      <c r="I29" s="97">
        <f>SUM(E28:I28)</f>
        <v>57</v>
      </c>
      <c r="J29" s="97">
        <f>SUM(E28:J28)</f>
        <v>66</v>
      </c>
      <c r="K29" s="97">
        <f>SUM(E28:K28)</f>
        <v>70</v>
      </c>
      <c r="L29" s="97">
        <f>SUM(E28:L28)</f>
        <v>74</v>
      </c>
      <c r="M29" s="97">
        <f>SUM(E28:M28)</f>
        <v>83</v>
      </c>
      <c r="N29" s="97">
        <f>SUM(E28:N28)</f>
        <v>87</v>
      </c>
      <c r="O29" s="97">
        <f>SUM(E28:O28)</f>
        <v>91</v>
      </c>
      <c r="P29" s="97">
        <f>SUM(E28:P28)</f>
        <v>100</v>
      </c>
      <c r="Q29" s="2938"/>
      <c r="R29" s="2939"/>
      <c r="S29" s="2940"/>
    </row>
    <row r="30" spans="1:19">
      <c r="A30" s="2831" t="s">
        <v>487</v>
      </c>
      <c r="B30" s="2832"/>
      <c r="C30" s="2833"/>
      <c r="D30" s="668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2"/>
      <c r="Q30" s="2837" t="s">
        <v>813</v>
      </c>
      <c r="R30" s="2838"/>
      <c r="S30" s="2839">
        <f>P31</f>
        <v>0</v>
      </c>
    </row>
    <row r="31" spans="1:19" ht="24.75" thickBot="1">
      <c r="A31" s="2834"/>
      <c r="B31" s="2835"/>
      <c r="C31" s="2836"/>
      <c r="D31" s="669" t="s">
        <v>72</v>
      </c>
      <c r="E31" s="104">
        <f>E30</f>
        <v>0</v>
      </c>
      <c r="F31" s="105">
        <f>SUM(E30:F30)</f>
        <v>0</v>
      </c>
      <c r="G31" s="105">
        <f>SUM(E30:G30)</f>
        <v>0</v>
      </c>
      <c r="H31" s="105">
        <f>SUM(E30:H30)</f>
        <v>0</v>
      </c>
      <c r="I31" s="105">
        <f>SUM(E30:I30)</f>
        <v>0</v>
      </c>
      <c r="J31" s="105">
        <f>SUM(E30:J30)</f>
        <v>0</v>
      </c>
      <c r="K31" s="105">
        <f>SUM(E30:K30)</f>
        <v>0</v>
      </c>
      <c r="L31" s="105">
        <f>SUM(E30:L30)</f>
        <v>0</v>
      </c>
      <c r="M31" s="105">
        <f>SUM(E30:M30)</f>
        <v>0</v>
      </c>
      <c r="N31" s="105">
        <f>SUM(E30:N30)</f>
        <v>0</v>
      </c>
      <c r="O31" s="105">
        <f>SUM(E30:O30)</f>
        <v>0</v>
      </c>
      <c r="P31" s="2363">
        <f>SUM(E30:P30)</f>
        <v>0</v>
      </c>
      <c r="Q31" s="2848" t="s">
        <v>814</v>
      </c>
      <c r="R31" s="2849"/>
      <c r="S31" s="2840"/>
    </row>
    <row r="32" spans="1:19" ht="24" hidden="1" customHeight="1">
      <c r="A32" s="2232" t="s">
        <v>386</v>
      </c>
      <c r="B32" s="2233"/>
      <c r="C32" s="2233"/>
      <c r="D32" s="2233"/>
      <c r="E32" s="2233"/>
      <c r="F32" s="2233"/>
      <c r="G32" s="2233"/>
      <c r="H32" s="2233"/>
      <c r="I32" s="2233"/>
      <c r="J32" s="2233"/>
      <c r="K32" s="2233"/>
      <c r="L32" s="2233"/>
      <c r="M32" s="2233"/>
      <c r="N32" s="2233"/>
      <c r="O32" s="2233"/>
      <c r="P32" s="2233"/>
      <c r="Q32" s="2233"/>
      <c r="R32" s="2233"/>
      <c r="S32" s="2234"/>
    </row>
    <row r="33" spans="1:19" ht="24.75" hidden="1" customHeight="1" thickBot="1">
      <c r="A33" s="2235" t="s">
        <v>387</v>
      </c>
      <c r="B33" s="2236"/>
      <c r="C33" s="2236"/>
      <c r="D33" s="2236"/>
      <c r="E33" s="2236"/>
      <c r="F33" s="2236"/>
      <c r="G33" s="2236"/>
      <c r="H33" s="2236"/>
      <c r="I33" s="2236"/>
      <c r="J33" s="2236"/>
      <c r="K33" s="2236"/>
      <c r="L33" s="2236"/>
      <c r="M33" s="2236"/>
      <c r="N33" s="2236"/>
      <c r="O33" s="2236"/>
      <c r="P33" s="2236"/>
      <c r="Q33" s="2236"/>
      <c r="R33" s="2236"/>
      <c r="S33" s="2237"/>
    </row>
    <row r="34" spans="1:19" hidden="1">
      <c r="Q34" s="2847" t="s">
        <v>719</v>
      </c>
      <c r="R34" s="2847"/>
      <c r="S34" s="2847"/>
    </row>
    <row r="35" spans="1:19" hidden="1">
      <c r="Q35" s="458"/>
      <c r="R35" s="865"/>
      <c r="S35" s="275"/>
    </row>
    <row r="36" spans="1:19" hidden="1">
      <c r="Q36" s="2829" t="s">
        <v>720</v>
      </c>
      <c r="R36" s="2829"/>
      <c r="S36" s="2829"/>
    </row>
    <row r="37" spans="1:19" hidden="1">
      <c r="Q37" s="2830" t="s">
        <v>731</v>
      </c>
      <c r="R37" s="2830"/>
      <c r="S37" s="2830"/>
    </row>
  </sheetData>
  <mergeCells count="47">
    <mergeCell ref="C6:P6"/>
    <mergeCell ref="B9:C9"/>
    <mergeCell ref="A1:S1"/>
    <mergeCell ref="A3:S3"/>
    <mergeCell ref="A4:B4"/>
    <mergeCell ref="C4:S4"/>
    <mergeCell ref="C5:P5"/>
    <mergeCell ref="Q5:S5"/>
    <mergeCell ref="A6:B6"/>
    <mergeCell ref="Q6:S6"/>
    <mergeCell ref="A7:C8"/>
    <mergeCell ref="E7:P7"/>
    <mergeCell ref="A2:S2"/>
    <mergeCell ref="Q11:R11"/>
    <mergeCell ref="B19:C19"/>
    <mergeCell ref="B10:C10"/>
    <mergeCell ref="Q10:R10"/>
    <mergeCell ref="B11:C11"/>
    <mergeCell ref="B12:C12"/>
    <mergeCell ref="B13:C13"/>
    <mergeCell ref="B14:C14"/>
    <mergeCell ref="B15:C15"/>
    <mergeCell ref="B16:C16"/>
    <mergeCell ref="B17:C17"/>
    <mergeCell ref="B18:C18"/>
    <mergeCell ref="B20:C20"/>
    <mergeCell ref="Q20:R20"/>
    <mergeCell ref="Q27:S27"/>
    <mergeCell ref="Q36:S36"/>
    <mergeCell ref="Q31:R31"/>
    <mergeCell ref="B24:C24"/>
    <mergeCell ref="B25:C25"/>
    <mergeCell ref="B26:C26"/>
    <mergeCell ref="A27:C27"/>
    <mergeCell ref="Q26:S26"/>
    <mergeCell ref="A28:C29"/>
    <mergeCell ref="Q28:S28"/>
    <mergeCell ref="Q29:S29"/>
    <mergeCell ref="B21:C21"/>
    <mergeCell ref="Q21:R21"/>
    <mergeCell ref="B22:C22"/>
    <mergeCell ref="B23:C23"/>
    <mergeCell ref="Q37:S37"/>
    <mergeCell ref="A30:C31"/>
    <mergeCell ref="Q30:R30"/>
    <mergeCell ref="S30:S31"/>
    <mergeCell ref="Q34:S34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60" orientation="landscape" r:id="rId1"/>
  <headerFooter scaleWithDoc="0" alignWithMargins="0">
    <oddHeader>&amp;R&amp;"Angsana New,ธรรมดา"&amp;18 14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7ECBF"/>
  </sheetPr>
  <dimension ref="A1:S41"/>
  <sheetViews>
    <sheetView topLeftCell="A13" zoomScale="70" zoomScaleNormal="70" zoomScaleSheetLayoutView="40" zoomScalePageLayoutView="70" workbookViewId="0">
      <selection activeCell="L34" sqref="L34"/>
    </sheetView>
  </sheetViews>
  <sheetFormatPr defaultColWidth="8.5703125" defaultRowHeight="24"/>
  <cols>
    <col min="1" max="1" width="5.140625" style="15" customWidth="1"/>
    <col min="2" max="2" width="25.42578125" style="15" customWidth="1"/>
    <col min="3" max="3" width="38.85546875" style="15" customWidth="1"/>
    <col min="4" max="4" width="21.4257812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5" width="4.85546875" style="15" bestFit="1" customWidth="1"/>
    <col min="16" max="16" width="5.42578125" style="15" customWidth="1"/>
    <col min="17" max="17" width="8.5703125" style="15"/>
    <col min="18" max="18" width="26.140625" style="15" customWidth="1"/>
    <col min="19" max="19" width="23.425781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1435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37.5" customHeight="1" thickBot="1">
      <c r="A4" s="2855" t="s">
        <v>786</v>
      </c>
      <c r="B4" s="2856"/>
      <c r="C4" s="2857" t="s">
        <v>1217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>
      <c r="A5" s="1592" t="s">
        <v>63</v>
      </c>
      <c r="B5" s="1591"/>
      <c r="C5" s="2867" t="s">
        <v>1926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867"/>
      <c r="Q5" s="2868" t="s">
        <v>564</v>
      </c>
      <c r="R5" s="2869"/>
      <c r="S5" s="2870"/>
    </row>
    <row r="6" spans="1:19" ht="21" customHeight="1">
      <c r="A6" s="2871" t="s">
        <v>62</v>
      </c>
      <c r="B6" s="2872"/>
      <c r="C6" s="2875" t="s">
        <v>1908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931"/>
      <c r="Q6" s="2921" t="s">
        <v>1773</v>
      </c>
      <c r="R6" s="2922"/>
      <c r="S6" s="2923"/>
    </row>
    <row r="7" spans="1:19" ht="24.75" thickBot="1">
      <c r="A7" s="2993"/>
      <c r="B7" s="2994"/>
      <c r="C7" s="2979"/>
      <c r="D7" s="2980"/>
      <c r="E7" s="2980"/>
      <c r="F7" s="2980"/>
      <c r="G7" s="2980"/>
      <c r="H7" s="2980"/>
      <c r="I7" s="2980"/>
      <c r="J7" s="2980"/>
      <c r="K7" s="2980"/>
      <c r="L7" s="2980"/>
      <c r="M7" s="2980"/>
      <c r="N7" s="2980"/>
      <c r="O7" s="2980"/>
      <c r="P7" s="2995"/>
      <c r="Q7" s="2459"/>
      <c r="R7" s="2460"/>
      <c r="S7" s="2461"/>
    </row>
    <row r="8" spans="1:19" ht="24.75" thickBot="1">
      <c r="A8" s="2903" t="s">
        <v>499</v>
      </c>
      <c r="B8" s="2904"/>
      <c r="C8" s="2905"/>
      <c r="D8" s="2426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2342" t="s">
        <v>613</v>
      </c>
      <c r="R8" s="1115"/>
      <c r="S8" s="1116"/>
    </row>
    <row r="9" spans="1:19" ht="24.75" thickBot="1">
      <c r="A9" s="2906"/>
      <c r="B9" s="2907"/>
      <c r="C9" s="2908"/>
      <c r="D9" s="2473" t="s">
        <v>486</v>
      </c>
      <c r="E9" s="788" t="s">
        <v>0</v>
      </c>
      <c r="F9" s="2307" t="s">
        <v>1</v>
      </c>
      <c r="G9" s="2308" t="s">
        <v>2</v>
      </c>
      <c r="H9" s="2309" t="s">
        <v>3</v>
      </c>
      <c r="I9" s="2309" t="s">
        <v>4</v>
      </c>
      <c r="J9" s="2309" t="s">
        <v>5</v>
      </c>
      <c r="K9" s="2309" t="s">
        <v>6</v>
      </c>
      <c r="L9" s="2309" t="s">
        <v>7</v>
      </c>
      <c r="M9" s="2309" t="s">
        <v>8</v>
      </c>
      <c r="N9" s="2309" t="s">
        <v>9</v>
      </c>
      <c r="O9" s="2309" t="s">
        <v>10</v>
      </c>
      <c r="P9" s="2310" t="s">
        <v>11</v>
      </c>
      <c r="Q9" s="1007" t="s">
        <v>1014</v>
      </c>
      <c r="R9" s="278"/>
      <c r="S9" s="279"/>
    </row>
    <row r="10" spans="1:19" ht="24.75" thickBot="1">
      <c r="A10" s="2228">
        <v>1</v>
      </c>
      <c r="B10" s="2911" t="s">
        <v>1191</v>
      </c>
      <c r="C10" s="2912"/>
      <c r="D10" s="771">
        <v>5</v>
      </c>
      <c r="E10" s="522">
        <v>5</v>
      </c>
      <c r="F10" s="520"/>
      <c r="G10" s="2296"/>
      <c r="H10" s="520"/>
      <c r="I10" s="248"/>
      <c r="J10" s="654"/>
      <c r="K10" s="248"/>
      <c r="L10" s="248"/>
      <c r="M10" s="248"/>
      <c r="N10" s="248"/>
      <c r="O10" s="248"/>
      <c r="P10" s="2297"/>
      <c r="Q10" s="324" t="s">
        <v>525</v>
      </c>
      <c r="R10" s="598"/>
      <c r="S10" s="326" t="s">
        <v>502</v>
      </c>
    </row>
    <row r="11" spans="1:19">
      <c r="A11" s="633">
        <v>2</v>
      </c>
      <c r="B11" s="2899" t="s">
        <v>1149</v>
      </c>
      <c r="C11" s="2900"/>
      <c r="D11" s="246">
        <v>5</v>
      </c>
      <c r="E11" s="1632">
        <v>5</v>
      </c>
      <c r="F11" s="1629"/>
      <c r="G11" s="2512"/>
      <c r="H11" s="248"/>
      <c r="I11" s="248"/>
      <c r="J11" s="654"/>
      <c r="K11" s="248"/>
      <c r="L11" s="248"/>
      <c r="M11" s="248"/>
      <c r="N11" s="248"/>
      <c r="O11" s="248"/>
      <c r="P11" s="2297"/>
      <c r="Q11" s="2913" t="s">
        <v>1227</v>
      </c>
      <c r="R11" s="2914"/>
      <c r="S11" s="673" t="s">
        <v>1240</v>
      </c>
    </row>
    <row r="12" spans="1:19">
      <c r="A12" s="2731">
        <v>3</v>
      </c>
      <c r="B12" s="2879" t="s">
        <v>1937</v>
      </c>
      <c r="C12" s="2880"/>
      <c r="D12" s="246">
        <v>10</v>
      </c>
      <c r="E12" s="1631">
        <v>10</v>
      </c>
      <c r="F12" s="2732"/>
      <c r="G12" s="2296"/>
      <c r="H12" s="2296"/>
      <c r="I12" s="2296"/>
      <c r="J12" s="1994"/>
      <c r="K12" s="2296"/>
      <c r="L12" s="2296"/>
      <c r="M12" s="2296"/>
      <c r="N12" s="2296"/>
      <c r="O12" s="2296"/>
      <c r="P12" s="2297"/>
      <c r="Q12" s="738"/>
      <c r="R12" s="725"/>
      <c r="S12" s="2733"/>
    </row>
    <row r="13" spans="1:19" ht="24.75" thickBot="1">
      <c r="A13" s="2520">
        <v>4</v>
      </c>
      <c r="B13" s="2971" t="s">
        <v>1770</v>
      </c>
      <c r="C13" s="2972"/>
      <c r="D13" s="2448">
        <v>20</v>
      </c>
      <c r="E13" s="1631">
        <v>10</v>
      </c>
      <c r="F13" s="1631">
        <v>10</v>
      </c>
      <c r="G13" s="1620"/>
      <c r="H13" s="1617"/>
      <c r="I13" s="1617"/>
      <c r="J13" s="1617"/>
      <c r="K13" s="1617"/>
      <c r="L13" s="1617"/>
      <c r="M13" s="1617"/>
      <c r="N13" s="1617"/>
      <c r="O13" s="1617"/>
      <c r="P13" s="2297"/>
      <c r="Q13" s="2796"/>
      <c r="R13" s="2793"/>
      <c r="S13" s="674"/>
    </row>
    <row r="14" spans="1:19" ht="20.100000000000001" customHeight="1" thickBot="1">
      <c r="A14" s="2727"/>
      <c r="B14" s="2971" t="s">
        <v>1843</v>
      </c>
      <c r="C14" s="2972"/>
      <c r="D14" s="200"/>
      <c r="E14" s="2512"/>
      <c r="F14" s="2502"/>
      <c r="G14" s="2512"/>
      <c r="H14" s="2503"/>
      <c r="I14" s="2512"/>
      <c r="J14" s="2503"/>
      <c r="K14" s="2512"/>
      <c r="L14" s="2512"/>
      <c r="M14" s="2512"/>
      <c r="N14" s="2512"/>
      <c r="O14" s="2512"/>
      <c r="P14" s="483"/>
      <c r="Q14" s="324" t="s">
        <v>510</v>
      </c>
      <c r="R14" s="325"/>
      <c r="S14" s="517"/>
    </row>
    <row r="15" spans="1:19">
      <c r="A15" s="2727"/>
      <c r="B15" s="2971" t="s">
        <v>1842</v>
      </c>
      <c r="C15" s="2972"/>
      <c r="D15" s="200"/>
      <c r="E15" s="2512"/>
      <c r="F15" s="2502"/>
      <c r="G15" s="2512"/>
      <c r="H15" s="2503"/>
      <c r="I15" s="2512"/>
      <c r="J15" s="2503"/>
      <c r="K15" s="2512"/>
      <c r="L15" s="2512"/>
      <c r="M15" s="2512"/>
      <c r="N15" s="2512"/>
      <c r="O15" s="2512"/>
      <c r="P15" s="483"/>
      <c r="Q15" s="1257"/>
      <c r="R15" s="114"/>
      <c r="S15" s="843"/>
    </row>
    <row r="16" spans="1:19" ht="18.95" customHeight="1">
      <c r="A16" s="2727"/>
      <c r="B16" s="2879" t="s">
        <v>1212</v>
      </c>
      <c r="C16" s="2880"/>
      <c r="D16" s="200"/>
      <c r="E16" s="2187"/>
      <c r="F16" s="2209"/>
      <c r="G16" s="2512"/>
      <c r="H16" s="2503"/>
      <c r="I16" s="2512"/>
      <c r="J16" s="2503"/>
      <c r="K16" s="2512"/>
      <c r="L16" s="2512"/>
      <c r="M16" s="2512"/>
      <c r="N16" s="2512"/>
      <c r="O16" s="2512"/>
      <c r="P16" s="483"/>
      <c r="Q16" s="79" t="s">
        <v>1279</v>
      </c>
      <c r="R16" s="2367"/>
      <c r="S16" s="81"/>
    </row>
    <row r="17" spans="1:19" ht="24.75" customHeight="1">
      <c r="A17" s="2727"/>
      <c r="B17" s="2879" t="s">
        <v>1841</v>
      </c>
      <c r="C17" s="2880"/>
      <c r="D17" s="200"/>
      <c r="E17" s="2512"/>
      <c r="F17" s="2502"/>
      <c r="G17" s="2512"/>
      <c r="H17" s="2503"/>
      <c r="I17" s="2512"/>
      <c r="J17" s="2503"/>
      <c r="K17" s="2512"/>
      <c r="L17" s="2512"/>
      <c r="M17" s="2512"/>
      <c r="N17" s="2512"/>
      <c r="O17" s="2512"/>
      <c r="P17" s="2707"/>
      <c r="Q17" s="329"/>
      <c r="R17" s="80"/>
      <c r="S17" s="81"/>
    </row>
    <row r="18" spans="1:19" ht="24.75" customHeight="1" thickBot="1">
      <c r="A18" s="2727"/>
      <c r="B18" s="2879" t="s">
        <v>1840</v>
      </c>
      <c r="C18" s="2880"/>
      <c r="D18" s="200"/>
      <c r="E18" s="2512"/>
      <c r="F18" s="2502"/>
      <c r="G18" s="2512"/>
      <c r="H18" s="2503"/>
      <c r="I18" s="2512"/>
      <c r="J18" s="2503"/>
      <c r="K18" s="2512"/>
      <c r="L18" s="2512"/>
      <c r="M18" s="2512"/>
      <c r="N18" s="2512"/>
      <c r="O18" s="2512"/>
      <c r="P18" s="2707"/>
      <c r="Q18" s="990"/>
      <c r="R18" s="468"/>
      <c r="S18" s="342"/>
    </row>
    <row r="19" spans="1:19" ht="24.75" customHeight="1" thickBot="1">
      <c r="A19" s="2722"/>
      <c r="B19" s="3001" t="s">
        <v>1213</v>
      </c>
      <c r="C19" s="3002"/>
      <c r="D19" s="200"/>
      <c r="E19" s="1509"/>
      <c r="F19" s="1821"/>
      <c r="G19" s="2512"/>
      <c r="H19" s="2503"/>
      <c r="I19" s="2512"/>
      <c r="J19" s="2503"/>
      <c r="K19" s="2512"/>
      <c r="L19" s="2512"/>
      <c r="M19" s="2512"/>
      <c r="N19" s="2512"/>
      <c r="O19" s="2512"/>
      <c r="P19" s="483"/>
      <c r="Q19" s="324" t="s">
        <v>511</v>
      </c>
      <c r="R19" s="325"/>
      <c r="S19" s="517"/>
    </row>
    <row r="20" spans="1:19" ht="18.95" customHeight="1">
      <c r="A20" s="2722"/>
      <c r="B20" s="2879" t="s">
        <v>1214</v>
      </c>
      <c r="C20" s="2880"/>
      <c r="D20" s="200"/>
      <c r="E20" s="2512"/>
      <c r="F20" s="2502"/>
      <c r="G20" s="1630"/>
      <c r="H20" s="657"/>
      <c r="I20" s="2502"/>
      <c r="J20" s="2512"/>
      <c r="K20" s="2512"/>
      <c r="L20" s="2512"/>
      <c r="M20" s="2512"/>
      <c r="N20" s="2512"/>
      <c r="O20" s="2512"/>
      <c r="P20" s="483"/>
      <c r="Q20" s="987" t="s">
        <v>1216</v>
      </c>
      <c r="R20" s="114"/>
      <c r="S20" s="843"/>
    </row>
    <row r="21" spans="1:19" ht="24.75" customHeight="1" thickBot="1">
      <c r="A21" s="2722">
        <v>4</v>
      </c>
      <c r="B21" s="2879" t="s">
        <v>1909</v>
      </c>
      <c r="C21" s="2880"/>
      <c r="D21" s="2521">
        <v>10</v>
      </c>
      <c r="E21" s="2512"/>
      <c r="F21" s="1635">
        <v>10</v>
      </c>
      <c r="G21" s="305"/>
      <c r="H21" s="305"/>
      <c r="I21" s="305"/>
      <c r="J21" s="305"/>
      <c r="K21" s="305"/>
      <c r="L21" s="305"/>
      <c r="M21" s="305"/>
      <c r="N21" s="305"/>
      <c r="O21" s="305"/>
      <c r="P21" s="491"/>
      <c r="Q21" s="207"/>
      <c r="R21" s="208"/>
      <c r="S21" s="188"/>
    </row>
    <row r="22" spans="1:19" ht="24.75" customHeight="1" thickBot="1">
      <c r="A22" s="2722">
        <v>5</v>
      </c>
      <c r="B22" s="2879" t="s">
        <v>1215</v>
      </c>
      <c r="C22" s="2880"/>
      <c r="D22" s="2448">
        <v>30</v>
      </c>
      <c r="E22" s="305"/>
      <c r="F22" s="364"/>
      <c r="G22" s="147">
        <v>3</v>
      </c>
      <c r="H22" s="1637">
        <v>3</v>
      </c>
      <c r="I22" s="147">
        <v>3</v>
      </c>
      <c r="J22" s="1636">
        <v>3</v>
      </c>
      <c r="K22" s="714">
        <v>3</v>
      </c>
      <c r="L22" s="714">
        <v>3</v>
      </c>
      <c r="M22" s="714">
        <v>3</v>
      </c>
      <c r="N22" s="147">
        <v>3</v>
      </c>
      <c r="O22" s="714">
        <v>3</v>
      </c>
      <c r="P22" s="2366">
        <v>3</v>
      </c>
      <c r="Q22" s="2456" t="s">
        <v>504</v>
      </c>
      <c r="R22" s="2457"/>
      <c r="S22" s="2458"/>
    </row>
    <row r="23" spans="1:19" ht="24" customHeight="1">
      <c r="A23" s="2722">
        <v>6</v>
      </c>
      <c r="B23" s="2879" t="s">
        <v>1151</v>
      </c>
      <c r="C23" s="2880"/>
      <c r="D23" s="2448">
        <v>10</v>
      </c>
      <c r="E23" s="305"/>
      <c r="F23" s="490"/>
      <c r="G23" s="147">
        <v>1</v>
      </c>
      <c r="H23" s="147">
        <v>1</v>
      </c>
      <c r="I23" s="147">
        <v>1</v>
      </c>
      <c r="J23" s="147">
        <v>1</v>
      </c>
      <c r="K23" s="147">
        <v>1</v>
      </c>
      <c r="L23" s="147">
        <v>1</v>
      </c>
      <c r="M23" s="147">
        <v>1</v>
      </c>
      <c r="N23" s="147">
        <v>1</v>
      </c>
      <c r="O23" s="147">
        <v>1</v>
      </c>
      <c r="P23" s="2360">
        <v>1</v>
      </c>
      <c r="Q23" s="2915" t="s">
        <v>12</v>
      </c>
      <c r="R23" s="2916"/>
      <c r="S23" s="213" t="s">
        <v>13</v>
      </c>
    </row>
    <row r="24" spans="1:19" ht="18.95" customHeight="1">
      <c r="A24" s="2722">
        <v>7</v>
      </c>
      <c r="B24" s="2879" t="s">
        <v>1771</v>
      </c>
      <c r="C24" s="2880"/>
      <c r="D24" s="2448">
        <v>10</v>
      </c>
      <c r="E24" s="2512"/>
      <c r="F24" s="2512"/>
      <c r="G24" s="147">
        <v>1</v>
      </c>
      <c r="H24" s="147">
        <v>1</v>
      </c>
      <c r="I24" s="147">
        <v>1</v>
      </c>
      <c r="J24" s="147">
        <v>1</v>
      </c>
      <c r="K24" s="147">
        <v>1</v>
      </c>
      <c r="L24" s="147">
        <v>1</v>
      </c>
      <c r="M24" s="147">
        <v>1</v>
      </c>
      <c r="N24" s="147">
        <v>1</v>
      </c>
      <c r="O24" s="147">
        <v>1</v>
      </c>
      <c r="P24" s="2360">
        <v>1</v>
      </c>
      <c r="Q24" s="2919">
        <v>1000000</v>
      </c>
      <c r="R24" s="2920"/>
      <c r="S24" s="86"/>
    </row>
    <row r="25" spans="1:19">
      <c r="A25" s="656"/>
      <c r="B25" s="2999" t="s">
        <v>1772</v>
      </c>
      <c r="C25" s="3000"/>
      <c r="D25" s="2448"/>
      <c r="E25" s="2512"/>
      <c r="F25" s="2512"/>
      <c r="G25" s="2512"/>
      <c r="H25" s="2512"/>
      <c r="I25" s="2512"/>
      <c r="J25" s="2512"/>
      <c r="K25" s="2512"/>
      <c r="L25" s="2512"/>
      <c r="M25" s="2512"/>
      <c r="N25" s="2512"/>
      <c r="O25" s="2512"/>
      <c r="P25" s="483"/>
      <c r="Q25" s="2420"/>
      <c r="R25" s="2488"/>
      <c r="S25" s="1012"/>
    </row>
    <row r="26" spans="1:19">
      <c r="A26" s="2722"/>
      <c r="B26" s="2879"/>
      <c r="C26" s="2880"/>
      <c r="D26" s="2448"/>
      <c r="E26" s="2512"/>
      <c r="F26" s="2512"/>
      <c r="G26" s="2512"/>
      <c r="H26" s="2512"/>
      <c r="I26" s="2512"/>
      <c r="J26" s="2512"/>
      <c r="K26" s="2512"/>
      <c r="L26" s="2512"/>
      <c r="M26" s="2512"/>
      <c r="N26" s="2512"/>
      <c r="O26" s="2512"/>
      <c r="P26" s="483"/>
      <c r="Q26" s="2469" t="s">
        <v>371</v>
      </c>
      <c r="R26" s="2470"/>
      <c r="S26" s="675">
        <f>+Q24+S24</f>
        <v>1000000</v>
      </c>
    </row>
    <row r="27" spans="1:19">
      <c r="A27" s="2447"/>
      <c r="B27" s="2899"/>
      <c r="C27" s="2900"/>
      <c r="D27" s="2448"/>
      <c r="E27" s="2512"/>
      <c r="F27" s="657"/>
      <c r="G27" s="657"/>
      <c r="H27" s="657"/>
      <c r="I27" s="657"/>
      <c r="J27" s="657"/>
      <c r="K27" s="657"/>
      <c r="L27" s="657"/>
      <c r="M27" s="657"/>
      <c r="N27" s="657"/>
      <c r="O27" s="657"/>
      <c r="P27" s="2099"/>
      <c r="Q27" s="2945" t="s">
        <v>1448</v>
      </c>
      <c r="R27" s="2946"/>
      <c r="S27" s="2947"/>
    </row>
    <row r="28" spans="1:19" ht="24.75" thickBot="1">
      <c r="A28" s="656"/>
      <c r="B28" s="2879"/>
      <c r="C28" s="2880"/>
      <c r="D28" s="2448"/>
      <c r="E28" s="2512"/>
      <c r="F28" s="657"/>
      <c r="G28" s="657"/>
      <c r="H28" s="657"/>
      <c r="I28" s="657"/>
      <c r="J28" s="657"/>
      <c r="K28" s="657"/>
      <c r="L28" s="657"/>
      <c r="M28" s="657"/>
      <c r="N28" s="657"/>
      <c r="O28" s="657"/>
      <c r="P28" s="2099"/>
      <c r="Q28" s="2948"/>
      <c r="R28" s="2949"/>
      <c r="S28" s="2950"/>
    </row>
    <row r="29" spans="1:19" ht="24.75" thickBot="1">
      <c r="A29" s="2447"/>
      <c r="B29" s="2879"/>
      <c r="C29" s="2880"/>
      <c r="D29" s="2448"/>
      <c r="E29" s="2512"/>
      <c r="F29" s="2512"/>
      <c r="G29" s="2512"/>
      <c r="H29" s="2512"/>
      <c r="I29" s="2512"/>
      <c r="J29" s="2512"/>
      <c r="K29" s="2512"/>
      <c r="L29" s="2512"/>
      <c r="M29" s="2512"/>
      <c r="N29" s="2512"/>
      <c r="O29" s="2512"/>
      <c r="P29" s="483"/>
      <c r="Q29" s="2456" t="s">
        <v>563</v>
      </c>
      <c r="R29" s="2457"/>
      <c r="S29" s="2458"/>
    </row>
    <row r="30" spans="1:19">
      <c r="A30" s="656"/>
      <c r="B30" s="2881"/>
      <c r="C30" s="2882"/>
      <c r="D30" s="2521"/>
      <c r="E30" s="305"/>
      <c r="F30" s="695"/>
      <c r="G30" s="695"/>
      <c r="H30" s="695"/>
      <c r="I30" s="695"/>
      <c r="J30" s="695"/>
      <c r="K30" s="695"/>
      <c r="L30" s="695"/>
      <c r="M30" s="695"/>
      <c r="N30" s="695"/>
      <c r="O30" s="695"/>
      <c r="P30" s="2358"/>
      <c r="Q30" s="738"/>
      <c r="R30" s="2522"/>
      <c r="S30" s="2523"/>
    </row>
    <row r="31" spans="1:19">
      <c r="A31" s="2894" t="s">
        <v>61</v>
      </c>
      <c r="B31" s="2895"/>
      <c r="C31" s="2896"/>
      <c r="D31" s="2341">
        <f>SUM(D10:D30)</f>
        <v>100</v>
      </c>
      <c r="E31" s="93"/>
      <c r="F31" s="94"/>
      <c r="G31" s="93"/>
      <c r="H31" s="94"/>
      <c r="I31" s="93"/>
      <c r="J31" s="94"/>
      <c r="K31" s="95"/>
      <c r="L31" s="95"/>
      <c r="M31" s="95"/>
      <c r="N31" s="95"/>
      <c r="O31" s="95"/>
      <c r="P31" s="95"/>
      <c r="Q31" s="2891"/>
      <c r="R31" s="2892"/>
      <c r="S31" s="2893"/>
    </row>
    <row r="32" spans="1:19">
      <c r="A32" s="2885" t="s">
        <v>484</v>
      </c>
      <c r="B32" s="2886"/>
      <c r="C32" s="2887"/>
      <c r="D32" s="670" t="s">
        <v>68</v>
      </c>
      <c r="E32" s="97">
        <f>SUM(E10:E30)</f>
        <v>30</v>
      </c>
      <c r="F32" s="97">
        <f>SUM(F10:F31)</f>
        <v>20</v>
      </c>
      <c r="G32" s="97">
        <f>SUM(G10:G31)</f>
        <v>5</v>
      </c>
      <c r="H32" s="97">
        <f>SUM(H10:H30)</f>
        <v>5</v>
      </c>
      <c r="I32" s="97">
        <f>SUM(I10:I31)</f>
        <v>5</v>
      </c>
      <c r="J32" s="97">
        <f>SUM(J10:J31)</f>
        <v>5</v>
      </c>
      <c r="K32" s="97">
        <f>SUM(K10:K30)</f>
        <v>5</v>
      </c>
      <c r="L32" s="97">
        <f>SUM(L10:L31)</f>
        <v>5</v>
      </c>
      <c r="M32" s="97">
        <f>SUM(M10:M31)</f>
        <v>5</v>
      </c>
      <c r="N32" s="97">
        <f>SUM(N10:N30)</f>
        <v>5</v>
      </c>
      <c r="O32" s="97">
        <f>SUM(O10:O31)</f>
        <v>5</v>
      </c>
      <c r="P32" s="2098">
        <f>SUM(P10:P31)</f>
        <v>5</v>
      </c>
      <c r="Q32" s="2891"/>
      <c r="R32" s="2892"/>
      <c r="S32" s="2893"/>
    </row>
    <row r="33" spans="1:19">
      <c r="A33" s="2888"/>
      <c r="B33" s="2889"/>
      <c r="C33" s="2890"/>
      <c r="D33" s="670" t="s">
        <v>69</v>
      </c>
      <c r="E33" s="99">
        <f>E32</f>
        <v>30</v>
      </c>
      <c r="F33" s="97">
        <f>SUM(E32:F32)</f>
        <v>50</v>
      </c>
      <c r="G33" s="97">
        <f>SUM(E32:G32)</f>
        <v>55</v>
      </c>
      <c r="H33" s="97">
        <f>SUM(E32:H32)</f>
        <v>60</v>
      </c>
      <c r="I33" s="97">
        <f>SUM(E32:I32)</f>
        <v>65</v>
      </c>
      <c r="J33" s="97">
        <f>SUM(E32:J32)</f>
        <v>70</v>
      </c>
      <c r="K33" s="97">
        <f>SUM(E32:K32)</f>
        <v>75</v>
      </c>
      <c r="L33" s="97">
        <f>SUM(E32:L32)</f>
        <v>80</v>
      </c>
      <c r="M33" s="97">
        <f>SUM(E32:M32)</f>
        <v>85</v>
      </c>
      <c r="N33" s="97">
        <f>SUM(E32:N32)</f>
        <v>90</v>
      </c>
      <c r="O33" s="97">
        <f>SUM(E32:O32)</f>
        <v>95</v>
      </c>
      <c r="P33" s="97">
        <f>SUM(E32:P32)</f>
        <v>100</v>
      </c>
      <c r="Q33" s="2938"/>
      <c r="R33" s="2939"/>
      <c r="S33" s="2940"/>
    </row>
    <row r="34" spans="1:19">
      <c r="A34" s="2831" t="s">
        <v>487</v>
      </c>
      <c r="B34" s="2832"/>
      <c r="C34" s="2833"/>
      <c r="D34" s="668" t="s">
        <v>68</v>
      </c>
      <c r="E34" s="100"/>
      <c r="F34" s="101"/>
      <c r="G34" s="100"/>
      <c r="H34" s="101"/>
      <c r="I34" s="100"/>
      <c r="J34" s="101"/>
      <c r="K34" s="102"/>
      <c r="L34" s="102"/>
      <c r="M34" s="102"/>
      <c r="N34" s="102"/>
      <c r="O34" s="102"/>
      <c r="P34" s="102"/>
      <c r="Q34" s="2837" t="s">
        <v>1839</v>
      </c>
      <c r="R34" s="2838"/>
      <c r="S34" s="2839">
        <f>P35</f>
        <v>0</v>
      </c>
    </row>
    <row r="35" spans="1:19" ht="24.75" thickBot="1">
      <c r="A35" s="2834"/>
      <c r="B35" s="2835"/>
      <c r="C35" s="2836"/>
      <c r="D35" s="669" t="s">
        <v>72</v>
      </c>
      <c r="E35" s="104">
        <f>E34</f>
        <v>0</v>
      </c>
      <c r="F35" s="105">
        <f>SUM(E34:F34)</f>
        <v>0</v>
      </c>
      <c r="G35" s="105">
        <f>SUM(E34:G34)</f>
        <v>0</v>
      </c>
      <c r="H35" s="105">
        <f>SUM(E34:H34)</f>
        <v>0</v>
      </c>
      <c r="I35" s="105">
        <f>SUM(E34:I34)</f>
        <v>0</v>
      </c>
      <c r="J35" s="105">
        <f>SUM(E34:J34)</f>
        <v>0</v>
      </c>
      <c r="K35" s="105">
        <f>SUM(E34:K34)</f>
        <v>0</v>
      </c>
      <c r="L35" s="105">
        <f>SUM(E34:L34)</f>
        <v>0</v>
      </c>
      <c r="M35" s="105">
        <f>SUM(E34:M34)</f>
        <v>0</v>
      </c>
      <c r="N35" s="105">
        <f>SUM(E34:N34)</f>
        <v>0</v>
      </c>
      <c r="O35" s="105">
        <f>SUM(E34:O34)</f>
        <v>0</v>
      </c>
      <c r="P35" s="2363">
        <f>SUM(E34:P34)</f>
        <v>0</v>
      </c>
      <c r="Q35" s="2848" t="s">
        <v>1838</v>
      </c>
      <c r="R35" s="2849"/>
      <c r="S35" s="2840"/>
    </row>
    <row r="36" spans="1:19" ht="24" hidden="1" customHeight="1">
      <c r="A36" s="2841" t="s">
        <v>386</v>
      </c>
      <c r="B36" s="2842"/>
      <c r="C36" s="2842"/>
      <c r="D36" s="2842"/>
      <c r="E36" s="2842"/>
      <c r="F36" s="2842"/>
      <c r="G36" s="2842"/>
      <c r="H36" s="2842"/>
      <c r="I36" s="2842"/>
      <c r="J36" s="2842"/>
      <c r="K36" s="2842"/>
      <c r="L36" s="2842"/>
      <c r="M36" s="2842"/>
      <c r="N36" s="2842"/>
      <c r="O36" s="2842"/>
      <c r="P36" s="2842"/>
      <c r="Q36" s="2842"/>
      <c r="R36" s="2842"/>
      <c r="S36" s="2843"/>
    </row>
    <row r="37" spans="1:19" ht="24.75" hidden="1" customHeight="1" thickBot="1">
      <c r="A37" s="2844" t="s">
        <v>387</v>
      </c>
      <c r="B37" s="2845"/>
      <c r="C37" s="2845"/>
      <c r="D37" s="2845"/>
      <c r="E37" s="2845"/>
      <c r="F37" s="2845"/>
      <c r="G37" s="2845"/>
      <c r="H37" s="2845"/>
      <c r="I37" s="2845"/>
      <c r="J37" s="2845"/>
      <c r="K37" s="2845"/>
      <c r="L37" s="2845"/>
      <c r="M37" s="2845"/>
      <c r="N37" s="2845"/>
      <c r="O37" s="2845"/>
      <c r="P37" s="2845"/>
      <c r="Q37" s="2845"/>
      <c r="R37" s="2845"/>
      <c r="S37" s="2846"/>
    </row>
    <row r="38" spans="1:19" hidden="1">
      <c r="Q38" s="2847" t="s">
        <v>719</v>
      </c>
      <c r="R38" s="2847"/>
      <c r="S38" s="2847"/>
    </row>
    <row r="39" spans="1:19" hidden="1">
      <c r="Q39" s="458"/>
      <c r="R39" s="865"/>
      <c r="S39" s="275"/>
    </row>
    <row r="40" spans="1:19" hidden="1">
      <c r="Q40" s="2829" t="s">
        <v>720</v>
      </c>
      <c r="R40" s="2829"/>
      <c r="S40" s="2829"/>
    </row>
    <row r="41" spans="1:19" hidden="1">
      <c r="Q41" s="2830" t="s">
        <v>731</v>
      </c>
      <c r="R41" s="2830"/>
      <c r="S41" s="2830"/>
    </row>
  </sheetData>
  <mergeCells count="51">
    <mergeCell ref="B20:C20"/>
    <mergeCell ref="E8:P8"/>
    <mergeCell ref="B25:C25"/>
    <mergeCell ref="B26:C26"/>
    <mergeCell ref="B27:C27"/>
    <mergeCell ref="A8:C9"/>
    <mergeCell ref="B13:C13"/>
    <mergeCell ref="B10:C10"/>
    <mergeCell ref="B11:C11"/>
    <mergeCell ref="B19:C19"/>
    <mergeCell ref="B22:C22"/>
    <mergeCell ref="B21:C21"/>
    <mergeCell ref="B17:C17"/>
    <mergeCell ref="B12:C12"/>
    <mergeCell ref="B15:C15"/>
    <mergeCell ref="B18:C18"/>
    <mergeCell ref="A1:S1"/>
    <mergeCell ref="A3:S3"/>
    <mergeCell ref="A4:B4"/>
    <mergeCell ref="C4:S4"/>
    <mergeCell ref="C5:P5"/>
    <mergeCell ref="B14:C14"/>
    <mergeCell ref="B16:C16"/>
    <mergeCell ref="Q5:S5"/>
    <mergeCell ref="A2:S2"/>
    <mergeCell ref="Q6:S6"/>
    <mergeCell ref="Q11:R11"/>
    <mergeCell ref="A6:B7"/>
    <mergeCell ref="C6:P7"/>
    <mergeCell ref="Q27:S28"/>
    <mergeCell ref="B28:C28"/>
    <mergeCell ref="B23:C23"/>
    <mergeCell ref="Q23:R23"/>
    <mergeCell ref="B24:C24"/>
    <mergeCell ref="Q24:R24"/>
    <mergeCell ref="Q40:S40"/>
    <mergeCell ref="Q41:S41"/>
    <mergeCell ref="A34:C35"/>
    <mergeCell ref="Q34:R34"/>
    <mergeCell ref="S34:S35"/>
    <mergeCell ref="A36:S36"/>
    <mergeCell ref="A37:S37"/>
    <mergeCell ref="Q38:S38"/>
    <mergeCell ref="Q35:R35"/>
    <mergeCell ref="B29:C29"/>
    <mergeCell ref="B30:C30"/>
    <mergeCell ref="A31:C31"/>
    <mergeCell ref="Q31:S31"/>
    <mergeCell ref="A32:C33"/>
    <mergeCell ref="Q32:S32"/>
    <mergeCell ref="Q33:S33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15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0.39997558519241921"/>
  </sheetPr>
  <dimension ref="A1:S37"/>
  <sheetViews>
    <sheetView zoomScale="70" zoomScaleNormal="70" zoomScaleSheetLayoutView="80" zoomScalePageLayoutView="70" workbookViewId="0">
      <selection activeCell="A11" sqref="A11:A13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1434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37.5" customHeight="1" thickBot="1">
      <c r="A4" s="2855" t="s">
        <v>786</v>
      </c>
      <c r="B4" s="2856"/>
      <c r="C4" s="2857" t="s">
        <v>1184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>
      <c r="A5" s="1592" t="s">
        <v>63</v>
      </c>
      <c r="B5" s="1591"/>
      <c r="C5" s="2867" t="s">
        <v>1351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970"/>
      <c r="Q5" s="2868" t="s">
        <v>564</v>
      </c>
      <c r="R5" s="2869"/>
      <c r="S5" s="2870"/>
    </row>
    <row r="6" spans="1:19" ht="28.5" customHeight="1" thickBot="1">
      <c r="A6" s="2871" t="s">
        <v>62</v>
      </c>
      <c r="B6" s="2872"/>
      <c r="C6" s="2875" t="s">
        <v>1156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931"/>
      <c r="Q6" s="2921" t="s">
        <v>650</v>
      </c>
      <c r="R6" s="2922"/>
      <c r="S6" s="2923"/>
    </row>
    <row r="7" spans="1:19">
      <c r="A7" s="3006" t="s">
        <v>499</v>
      </c>
      <c r="B7" s="3007"/>
      <c r="C7" s="3008"/>
      <c r="D7" s="1608" t="s">
        <v>585</v>
      </c>
      <c r="E7" s="2909" t="s">
        <v>582</v>
      </c>
      <c r="F7" s="2910"/>
      <c r="G7" s="2910"/>
      <c r="H7" s="2910"/>
      <c r="I7" s="2910"/>
      <c r="J7" s="2910"/>
      <c r="K7" s="2910"/>
      <c r="L7" s="2910"/>
      <c r="M7" s="2910"/>
      <c r="N7" s="2910"/>
      <c r="O7" s="2910"/>
      <c r="P7" s="2924"/>
      <c r="Q7" s="1613" t="s">
        <v>613</v>
      </c>
      <c r="R7" s="1069"/>
      <c r="S7" s="1070"/>
    </row>
    <row r="8" spans="1:19" ht="24.75" thickBot="1">
      <c r="A8" s="3009"/>
      <c r="B8" s="3010"/>
      <c r="C8" s="3011"/>
      <c r="D8" s="671" t="s">
        <v>486</v>
      </c>
      <c r="E8" s="209" t="s">
        <v>0</v>
      </c>
      <c r="F8" s="210" t="s">
        <v>1</v>
      </c>
      <c r="G8" s="211" t="s">
        <v>2</v>
      </c>
      <c r="H8" s="212" t="s">
        <v>3</v>
      </c>
      <c r="I8" s="212" t="s">
        <v>4</v>
      </c>
      <c r="J8" s="212" t="s">
        <v>5</v>
      </c>
      <c r="K8" s="212" t="s">
        <v>6</v>
      </c>
      <c r="L8" s="212" t="s">
        <v>7</v>
      </c>
      <c r="M8" s="212" t="s">
        <v>8</v>
      </c>
      <c r="N8" s="212" t="s">
        <v>9</v>
      </c>
      <c r="O8" s="212" t="s">
        <v>10</v>
      </c>
      <c r="P8" s="213" t="s">
        <v>11</v>
      </c>
      <c r="Q8" s="1004" t="s">
        <v>1014</v>
      </c>
      <c r="R8" s="1005"/>
      <c r="S8" s="1006"/>
    </row>
    <row r="9" spans="1:19" ht="24.75" thickBot="1">
      <c r="A9" s="653">
        <v>1</v>
      </c>
      <c r="B9" s="2911" t="s">
        <v>1149</v>
      </c>
      <c r="C9" s="2912"/>
      <c r="D9" s="238">
        <v>10</v>
      </c>
      <c r="E9" s="571">
        <v>10</v>
      </c>
      <c r="F9" s="477"/>
      <c r="G9" s="805"/>
      <c r="H9" s="477"/>
      <c r="I9" s="115"/>
      <c r="J9" s="478"/>
      <c r="K9" s="115"/>
      <c r="L9" s="115"/>
      <c r="M9" s="115"/>
      <c r="N9" s="115"/>
      <c r="O9" s="115"/>
      <c r="P9" s="577"/>
      <c r="Q9" s="324" t="s">
        <v>525</v>
      </c>
      <c r="R9" s="598"/>
      <c r="S9" s="326" t="s">
        <v>502</v>
      </c>
    </row>
    <row r="10" spans="1:19">
      <c r="A10" s="633">
        <v>2</v>
      </c>
      <c r="B10" s="2899" t="s">
        <v>1170</v>
      </c>
      <c r="C10" s="2900"/>
      <c r="D10" s="246">
        <v>30</v>
      </c>
      <c r="E10" s="1609"/>
      <c r="F10" s="1619">
        <v>30</v>
      </c>
      <c r="G10" s="1585"/>
      <c r="H10" s="248"/>
      <c r="I10" s="248"/>
      <c r="J10" s="654"/>
      <c r="K10" s="248"/>
      <c r="L10" s="248"/>
      <c r="M10" s="248"/>
      <c r="N10" s="248"/>
      <c r="O10" s="248"/>
      <c r="P10" s="249"/>
      <c r="Q10" s="2913" t="s">
        <v>1227</v>
      </c>
      <c r="R10" s="2914"/>
      <c r="S10" s="673" t="s">
        <v>1181</v>
      </c>
    </row>
    <row r="11" spans="1:19" ht="24.75" thickBot="1">
      <c r="A11" s="1587"/>
      <c r="B11" s="2971" t="s">
        <v>1171</v>
      </c>
      <c r="C11" s="2972"/>
      <c r="D11" s="1582"/>
      <c r="E11" s="1610"/>
      <c r="F11" s="1610"/>
      <c r="G11" s="1620"/>
      <c r="H11" s="1617"/>
      <c r="I11" s="1617"/>
      <c r="J11" s="1617"/>
      <c r="K11" s="1617"/>
      <c r="L11" s="1617"/>
      <c r="M11" s="1617"/>
      <c r="N11" s="1617"/>
      <c r="O11" s="1617"/>
      <c r="P11" s="1610"/>
      <c r="Q11" s="1626" t="s">
        <v>1182</v>
      </c>
      <c r="R11" s="1584"/>
      <c r="S11" s="674"/>
    </row>
    <row r="12" spans="1:19" ht="24.75" customHeight="1" thickBot="1">
      <c r="A12" s="1746"/>
      <c r="B12" s="2971" t="s">
        <v>1172</v>
      </c>
      <c r="C12" s="2972"/>
      <c r="D12" s="1582"/>
      <c r="E12" s="1585"/>
      <c r="F12" s="251"/>
      <c r="G12" s="1585"/>
      <c r="H12" s="251"/>
      <c r="I12" s="1585"/>
      <c r="J12" s="252"/>
      <c r="K12" s="1585"/>
      <c r="L12" s="1585"/>
      <c r="M12" s="1585"/>
      <c r="N12" s="1585"/>
      <c r="O12" s="1585"/>
      <c r="P12" s="253"/>
      <c r="Q12" s="324" t="s">
        <v>510</v>
      </c>
      <c r="R12" s="325"/>
      <c r="S12" s="517"/>
    </row>
    <row r="13" spans="1:19">
      <c r="A13" s="1746"/>
      <c r="B13" s="2879" t="s">
        <v>1173</v>
      </c>
      <c r="C13" s="2880"/>
      <c r="D13" s="1582"/>
      <c r="E13" s="1611"/>
      <c r="F13" s="1612"/>
      <c r="G13" s="1585"/>
      <c r="H13" s="251"/>
      <c r="I13" s="1585"/>
      <c r="J13" s="252"/>
      <c r="K13" s="1585"/>
      <c r="L13" s="1585"/>
      <c r="M13" s="1585"/>
      <c r="N13" s="1585"/>
      <c r="O13" s="1585"/>
      <c r="P13" s="253"/>
      <c r="Q13" s="121" t="s">
        <v>1153</v>
      </c>
      <c r="R13" s="1586"/>
      <c r="S13" s="188"/>
    </row>
    <row r="14" spans="1:19" ht="24.75" customHeight="1" thickBot="1">
      <c r="A14" s="1621"/>
      <c r="B14" s="2879" t="s">
        <v>1174</v>
      </c>
      <c r="C14" s="2880"/>
      <c r="D14" s="1582"/>
      <c r="E14" s="1585"/>
      <c r="F14" s="251"/>
      <c r="G14" s="1585"/>
      <c r="H14" s="251"/>
      <c r="I14" s="1585"/>
      <c r="J14" s="252"/>
      <c r="K14" s="1585"/>
      <c r="L14" s="1585"/>
      <c r="M14" s="1585"/>
      <c r="N14" s="1585"/>
      <c r="O14" s="1585"/>
      <c r="P14" s="253"/>
      <c r="Q14" s="73"/>
      <c r="R14" s="74"/>
      <c r="S14" s="75"/>
    </row>
    <row r="15" spans="1:19" ht="24.75" customHeight="1" thickBot="1">
      <c r="A15" s="1581"/>
      <c r="B15" s="2879" t="s">
        <v>1175</v>
      </c>
      <c r="C15" s="2880"/>
      <c r="D15" s="1582"/>
      <c r="E15" s="1623"/>
      <c r="F15" s="1510"/>
      <c r="G15" s="1585"/>
      <c r="H15" s="251"/>
      <c r="I15" s="1585"/>
      <c r="J15" s="252"/>
      <c r="K15" s="1585"/>
      <c r="L15" s="1585"/>
      <c r="M15" s="1585"/>
      <c r="N15" s="1585"/>
      <c r="O15" s="1585"/>
      <c r="P15" s="253"/>
      <c r="Q15" s="324" t="s">
        <v>511</v>
      </c>
      <c r="R15" s="325"/>
      <c r="S15" s="517"/>
    </row>
    <row r="16" spans="1:19">
      <c r="A16" s="1581">
        <v>3</v>
      </c>
      <c r="B16" s="2973" t="s">
        <v>1176</v>
      </c>
      <c r="C16" s="2974"/>
      <c r="D16" s="200">
        <v>30</v>
      </c>
      <c r="E16" s="1585"/>
      <c r="F16" s="251"/>
      <c r="G16" s="1625">
        <v>30</v>
      </c>
      <c r="H16" s="1624"/>
      <c r="I16" s="258"/>
      <c r="J16" s="147"/>
      <c r="K16" s="147"/>
      <c r="L16" s="147"/>
      <c r="M16" s="147"/>
      <c r="N16" s="147"/>
      <c r="O16" s="147"/>
      <c r="P16" s="147"/>
      <c r="Q16" s="121"/>
      <c r="R16" s="208"/>
      <c r="S16" s="188"/>
    </row>
    <row r="17" spans="1:19" ht="24.75" thickBot="1">
      <c r="A17" s="1581">
        <v>4</v>
      </c>
      <c r="B17" s="2879" t="s">
        <v>1177</v>
      </c>
      <c r="C17" s="2880"/>
      <c r="D17" s="1588">
        <v>10</v>
      </c>
      <c r="E17" s="1585"/>
      <c r="F17" s="1509"/>
      <c r="G17" s="714"/>
      <c r="H17" s="714"/>
      <c r="I17" s="714"/>
      <c r="J17" s="714"/>
      <c r="K17" s="714"/>
      <c r="L17" s="714"/>
      <c r="M17" s="714"/>
      <c r="N17" s="714"/>
      <c r="O17" s="714"/>
      <c r="P17" s="714"/>
      <c r="Q17" s="73"/>
      <c r="R17" s="74"/>
      <c r="S17" s="75"/>
    </row>
    <row r="18" spans="1:19" ht="24.75" customHeight="1" thickBot="1">
      <c r="A18" s="1581"/>
      <c r="B18" s="2879" t="s">
        <v>1178</v>
      </c>
      <c r="C18" s="2880"/>
      <c r="D18" s="1582"/>
      <c r="E18" s="305"/>
      <c r="F18" s="1510"/>
      <c r="G18" s="1585"/>
      <c r="H18" s="657"/>
      <c r="I18" s="1585"/>
      <c r="J18" s="492"/>
      <c r="K18" s="305"/>
      <c r="L18" s="305"/>
      <c r="M18" s="305"/>
      <c r="N18" s="1585"/>
      <c r="O18" s="305"/>
      <c r="P18" s="306"/>
      <c r="Q18" s="1578" t="s">
        <v>504</v>
      </c>
      <c r="R18" s="1579"/>
      <c r="S18" s="1580"/>
    </row>
    <row r="19" spans="1:19" ht="24" customHeight="1">
      <c r="A19" s="1581">
        <v>5</v>
      </c>
      <c r="B19" s="2879" t="s">
        <v>1179</v>
      </c>
      <c r="C19" s="2880"/>
      <c r="D19" s="1582">
        <v>10</v>
      </c>
      <c r="E19" s="305"/>
      <c r="F19" s="490"/>
      <c r="G19" s="147"/>
      <c r="H19" s="147"/>
      <c r="I19" s="147"/>
      <c r="J19" s="147"/>
      <c r="K19" s="147"/>
      <c r="L19" s="147"/>
      <c r="M19" s="147"/>
      <c r="N19" s="147"/>
      <c r="O19" s="147"/>
      <c r="P19" s="147"/>
      <c r="Q19" s="2915" t="s">
        <v>12</v>
      </c>
      <c r="R19" s="2916"/>
      <c r="S19" s="213" t="s">
        <v>13</v>
      </c>
    </row>
    <row r="20" spans="1:19" ht="24" customHeight="1">
      <c r="A20" s="1581">
        <v>6</v>
      </c>
      <c r="B20" s="2879" t="s">
        <v>1180</v>
      </c>
      <c r="C20" s="2880"/>
      <c r="D20" s="1582">
        <v>10</v>
      </c>
      <c r="E20" s="1585"/>
      <c r="F20" s="1585"/>
      <c r="G20" s="657"/>
      <c r="H20" s="1585"/>
      <c r="I20" s="1585"/>
      <c r="J20" s="1585"/>
      <c r="K20" s="1585"/>
      <c r="L20" s="1585"/>
      <c r="M20" s="1585"/>
      <c r="N20" s="1585"/>
      <c r="P20" s="263">
        <v>10</v>
      </c>
      <c r="Q20" s="2919"/>
      <c r="R20" s="2920"/>
      <c r="S20" s="86"/>
    </row>
    <row r="21" spans="1:19">
      <c r="A21" s="656"/>
      <c r="B21" s="2879"/>
      <c r="C21" s="2880"/>
      <c r="D21" s="1582"/>
      <c r="E21" s="1585"/>
      <c r="F21" s="1585"/>
      <c r="G21" s="657"/>
      <c r="H21" s="1585"/>
      <c r="I21" s="1585"/>
      <c r="J21" s="1585"/>
      <c r="K21" s="1585"/>
      <c r="L21" s="1585"/>
      <c r="M21" s="1585"/>
      <c r="N21" s="1585"/>
      <c r="O21" s="1585"/>
      <c r="P21" s="148"/>
      <c r="Q21" s="1622"/>
      <c r="R21" s="1622"/>
      <c r="S21" s="1012"/>
    </row>
    <row r="22" spans="1:19">
      <c r="A22" s="1581"/>
      <c r="B22" s="2879"/>
      <c r="C22" s="2880"/>
      <c r="D22" s="1582"/>
      <c r="E22" s="1585"/>
      <c r="F22" s="1585"/>
      <c r="G22" s="1585"/>
      <c r="H22" s="1585"/>
      <c r="I22" s="1585"/>
      <c r="J22" s="1585"/>
      <c r="K22" s="1585"/>
      <c r="L22" s="1585"/>
      <c r="M22" s="1585"/>
      <c r="N22" s="1585"/>
      <c r="O22" s="1585"/>
      <c r="P22" s="253"/>
      <c r="Q22" s="1583" t="s">
        <v>371</v>
      </c>
      <c r="R22" s="1583"/>
      <c r="S22" s="675">
        <f>+Q20+S20</f>
        <v>0</v>
      </c>
    </row>
    <row r="23" spans="1:19">
      <c r="A23" s="1581"/>
      <c r="B23" s="2899"/>
      <c r="C23" s="2900"/>
      <c r="D23" s="1582"/>
      <c r="E23" s="1585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9"/>
      <c r="Q23" s="2945"/>
      <c r="R23" s="2946"/>
      <c r="S23" s="2947"/>
    </row>
    <row r="24" spans="1:19" ht="24.75" thickBot="1">
      <c r="A24" s="656"/>
      <c r="B24" s="2879"/>
      <c r="C24" s="2880"/>
      <c r="D24" s="1582"/>
      <c r="E24" s="1585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9"/>
      <c r="Q24" s="2948"/>
      <c r="R24" s="2949"/>
      <c r="S24" s="2950"/>
    </row>
    <row r="25" spans="1:19" ht="24.75" thickBot="1">
      <c r="A25" s="1581"/>
      <c r="B25" s="2879"/>
      <c r="C25" s="2880"/>
      <c r="D25" s="1582"/>
      <c r="E25" s="1585"/>
      <c r="F25" s="1585"/>
      <c r="G25" s="1585"/>
      <c r="H25" s="1585"/>
      <c r="I25" s="1585"/>
      <c r="J25" s="1585"/>
      <c r="K25" s="1585"/>
      <c r="L25" s="1585"/>
      <c r="M25" s="1585"/>
      <c r="N25" s="1585"/>
      <c r="O25" s="1585"/>
      <c r="P25" s="253"/>
      <c r="Q25" s="1578" t="s">
        <v>563</v>
      </c>
      <c r="R25" s="1579"/>
      <c r="S25" s="1580"/>
    </row>
    <row r="26" spans="1:19">
      <c r="A26" s="656"/>
      <c r="B26" s="2879"/>
      <c r="C26" s="2880"/>
      <c r="D26" s="1582"/>
      <c r="E26" s="1585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657"/>
      <c r="Q26" s="738"/>
      <c r="R26" s="1589"/>
      <c r="S26" s="1590"/>
    </row>
    <row r="27" spans="1:19">
      <c r="A27" s="3003" t="s">
        <v>61</v>
      </c>
      <c r="B27" s="3004"/>
      <c r="C27" s="3005"/>
      <c r="D27" s="111">
        <f>SUM(D9:D26)</f>
        <v>100</v>
      </c>
      <c r="E27" s="664"/>
      <c r="F27" s="665"/>
      <c r="G27" s="664"/>
      <c r="H27" s="665"/>
      <c r="I27" s="664"/>
      <c r="J27" s="665"/>
      <c r="K27" s="666"/>
      <c r="L27" s="666"/>
      <c r="M27" s="666"/>
      <c r="N27" s="666"/>
      <c r="O27" s="666"/>
      <c r="P27" s="667"/>
      <c r="Q27" s="2891"/>
      <c r="R27" s="2892"/>
      <c r="S27" s="2893"/>
    </row>
    <row r="28" spans="1:19">
      <c r="A28" s="2885" t="s">
        <v>484</v>
      </c>
      <c r="B28" s="2886"/>
      <c r="C28" s="2887"/>
      <c r="D28" s="670" t="s">
        <v>68</v>
      </c>
      <c r="E28" s="97">
        <f>SUM(E9:E26)</f>
        <v>10</v>
      </c>
      <c r="F28" s="97">
        <f>SUM(F9:F27)</f>
        <v>30</v>
      </c>
      <c r="G28" s="97">
        <f>SUM(G9:G27)</f>
        <v>30</v>
      </c>
      <c r="H28" s="97">
        <f>SUM(H9:H26)</f>
        <v>0</v>
      </c>
      <c r="I28" s="97">
        <f>SUM(I9:I27)</f>
        <v>0</v>
      </c>
      <c r="J28" s="97">
        <f>SUM(J9:J27)</f>
        <v>0</v>
      </c>
      <c r="K28" s="97">
        <f>SUM(K9:K26)</f>
        <v>0</v>
      </c>
      <c r="L28" s="97">
        <f>SUM(L9:L27)</f>
        <v>0</v>
      </c>
      <c r="M28" s="97">
        <f>SUM(M9:M27)</f>
        <v>0</v>
      </c>
      <c r="N28" s="97">
        <f>SUM(N9:N26)</f>
        <v>0</v>
      </c>
      <c r="O28" s="97">
        <f>SUM(O9:O27)</f>
        <v>0</v>
      </c>
      <c r="P28" s="97">
        <f>SUM(P9:P27)</f>
        <v>10</v>
      </c>
      <c r="Q28" s="2935"/>
      <c r="R28" s="2936"/>
      <c r="S28" s="2937"/>
    </row>
    <row r="29" spans="1:19">
      <c r="A29" s="2888"/>
      <c r="B29" s="2889"/>
      <c r="C29" s="2890"/>
      <c r="D29" s="670" t="s">
        <v>69</v>
      </c>
      <c r="E29" s="99">
        <f>E28</f>
        <v>10</v>
      </c>
      <c r="F29" s="97">
        <f t="shared" ref="F29:O29" si="0">+E29+F28</f>
        <v>40</v>
      </c>
      <c r="G29" s="97">
        <f t="shared" si="0"/>
        <v>70</v>
      </c>
      <c r="H29" s="97">
        <f t="shared" si="0"/>
        <v>70</v>
      </c>
      <c r="I29" s="97">
        <f t="shared" si="0"/>
        <v>70</v>
      </c>
      <c r="J29" s="97">
        <f t="shared" si="0"/>
        <v>70</v>
      </c>
      <c r="K29" s="97">
        <f t="shared" si="0"/>
        <v>70</v>
      </c>
      <c r="L29" s="97">
        <f t="shared" si="0"/>
        <v>70</v>
      </c>
      <c r="M29" s="97">
        <f t="shared" si="0"/>
        <v>70</v>
      </c>
      <c r="N29" s="97">
        <f t="shared" si="0"/>
        <v>70</v>
      </c>
      <c r="O29" s="97">
        <f t="shared" si="0"/>
        <v>70</v>
      </c>
      <c r="P29" s="98">
        <v>100</v>
      </c>
      <c r="Q29" s="2938"/>
      <c r="R29" s="2939"/>
      <c r="S29" s="2940"/>
    </row>
    <row r="30" spans="1:19">
      <c r="A30" s="2831" t="s">
        <v>487</v>
      </c>
      <c r="B30" s="2832"/>
      <c r="C30" s="2833"/>
      <c r="D30" s="668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3"/>
      <c r="Q30" s="2837" t="s">
        <v>614</v>
      </c>
      <c r="R30" s="2838"/>
      <c r="S30" s="2839">
        <f>P31</f>
        <v>0</v>
      </c>
    </row>
    <row r="31" spans="1:19" ht="24.75" thickBot="1">
      <c r="A31" s="2834"/>
      <c r="B31" s="2835"/>
      <c r="C31" s="2836"/>
      <c r="D31" s="669" t="s">
        <v>72</v>
      </c>
      <c r="E31" s="104">
        <f>E30</f>
        <v>0</v>
      </c>
      <c r="F31" s="105">
        <f>SUM(E30:F30)</f>
        <v>0</v>
      </c>
      <c r="G31" s="105">
        <f>SUM(E30:G30)</f>
        <v>0</v>
      </c>
      <c r="H31" s="105">
        <f>SUM(E30:H30)</f>
        <v>0</v>
      </c>
      <c r="I31" s="105">
        <f>SUM(E30:I30)</f>
        <v>0</v>
      </c>
      <c r="J31" s="105">
        <f>SUM(E30:J30)</f>
        <v>0</v>
      </c>
      <c r="K31" s="105">
        <f>SUM(E30:K30)</f>
        <v>0</v>
      </c>
      <c r="L31" s="105">
        <f>SUM(E30:L30)</f>
        <v>0</v>
      </c>
      <c r="M31" s="105">
        <f>SUM(E30:M30)</f>
        <v>0</v>
      </c>
      <c r="N31" s="105">
        <f>SUM(E30:N30)</f>
        <v>0</v>
      </c>
      <c r="O31" s="105">
        <f>SUM(E30:O30)</f>
        <v>0</v>
      </c>
      <c r="P31" s="106">
        <f>SUM(E30:P30)</f>
        <v>0</v>
      </c>
      <c r="Q31" s="197"/>
      <c r="R31" s="201"/>
      <c r="S31" s="2840"/>
    </row>
    <row r="32" spans="1:19" ht="24" hidden="1" customHeight="1">
      <c r="A32" s="2841" t="s">
        <v>386</v>
      </c>
      <c r="B32" s="2842"/>
      <c r="C32" s="2842"/>
      <c r="D32" s="2842"/>
      <c r="E32" s="2842"/>
      <c r="F32" s="2842"/>
      <c r="G32" s="2842"/>
      <c r="H32" s="2842"/>
      <c r="I32" s="2842"/>
      <c r="J32" s="2842"/>
      <c r="K32" s="2842"/>
      <c r="L32" s="2842"/>
      <c r="M32" s="2842"/>
      <c r="N32" s="2842"/>
      <c r="O32" s="2842"/>
      <c r="P32" s="2842"/>
      <c r="Q32" s="2842"/>
      <c r="R32" s="2842"/>
      <c r="S32" s="2843"/>
    </row>
    <row r="33" spans="1:19" ht="24.75" hidden="1" customHeight="1" thickBot="1">
      <c r="A33" s="2844" t="s">
        <v>387</v>
      </c>
      <c r="B33" s="2845"/>
      <c r="C33" s="2845"/>
      <c r="D33" s="2845"/>
      <c r="E33" s="2845"/>
      <c r="F33" s="2845"/>
      <c r="G33" s="2845"/>
      <c r="H33" s="2845"/>
      <c r="I33" s="2845"/>
      <c r="J33" s="2845"/>
      <c r="K33" s="2845"/>
      <c r="L33" s="2845"/>
      <c r="M33" s="2845"/>
      <c r="N33" s="2845"/>
      <c r="O33" s="2845"/>
      <c r="P33" s="2845"/>
      <c r="Q33" s="2845"/>
      <c r="R33" s="2845"/>
      <c r="S33" s="2846"/>
    </row>
    <row r="34" spans="1:19" hidden="1">
      <c r="Q34" s="2847" t="s">
        <v>719</v>
      </c>
      <c r="R34" s="2847"/>
      <c r="S34" s="2847"/>
    </row>
    <row r="35" spans="1:19" hidden="1">
      <c r="Q35" s="458"/>
      <c r="R35" s="865"/>
      <c r="S35" s="275"/>
    </row>
    <row r="36" spans="1:19" hidden="1">
      <c r="Q36" s="2829" t="s">
        <v>720</v>
      </c>
      <c r="R36" s="2829"/>
      <c r="S36" s="2829"/>
    </row>
    <row r="37" spans="1:19" hidden="1">
      <c r="Q37" s="2830" t="s">
        <v>731</v>
      </c>
      <c r="R37" s="2830"/>
      <c r="S37" s="2830"/>
    </row>
  </sheetData>
  <mergeCells count="47">
    <mergeCell ref="B9:C9"/>
    <mergeCell ref="A1:S1"/>
    <mergeCell ref="A3:S3"/>
    <mergeCell ref="A4:B4"/>
    <mergeCell ref="C4:S4"/>
    <mergeCell ref="C5:P5"/>
    <mergeCell ref="Q5:S5"/>
    <mergeCell ref="A6:B6"/>
    <mergeCell ref="C6:P6"/>
    <mergeCell ref="Q6:S6"/>
    <mergeCell ref="A7:C8"/>
    <mergeCell ref="E7:P7"/>
    <mergeCell ref="A2:S2"/>
    <mergeCell ref="Q19:R19"/>
    <mergeCell ref="B10:C10"/>
    <mergeCell ref="Q10:R10"/>
    <mergeCell ref="B11:C11"/>
    <mergeCell ref="B12:C12"/>
    <mergeCell ref="B13:C13"/>
    <mergeCell ref="B14:C14"/>
    <mergeCell ref="B15:C15"/>
    <mergeCell ref="B17:C17"/>
    <mergeCell ref="B18:C18"/>
    <mergeCell ref="B19:C19"/>
    <mergeCell ref="Q29:S29"/>
    <mergeCell ref="B20:C20"/>
    <mergeCell ref="Q20:R20"/>
    <mergeCell ref="B23:C23"/>
    <mergeCell ref="Q23:S24"/>
    <mergeCell ref="B24:C24"/>
    <mergeCell ref="B25:C25"/>
    <mergeCell ref="Q36:S36"/>
    <mergeCell ref="Q37:S37"/>
    <mergeCell ref="B21:C21"/>
    <mergeCell ref="B22:C22"/>
    <mergeCell ref="B16:C16"/>
    <mergeCell ref="A30:C31"/>
    <mergeCell ref="Q30:R30"/>
    <mergeCell ref="S30:S31"/>
    <mergeCell ref="A32:S32"/>
    <mergeCell ref="A33:S33"/>
    <mergeCell ref="Q34:S34"/>
    <mergeCell ref="B26:C26"/>
    <mergeCell ref="A27:C27"/>
    <mergeCell ref="Q27:S27"/>
    <mergeCell ref="A28:C29"/>
    <mergeCell ref="Q28:S28"/>
  </mergeCells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/>
  <headerFooter scaleWithDoc="0" alignWithMargins="0">
    <oddHeader>&amp;R&amp;"Angsana New,ธรรมดา"&amp;18 30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0.39997558519241921"/>
  </sheetPr>
  <dimension ref="A1:S37"/>
  <sheetViews>
    <sheetView zoomScale="70" zoomScaleNormal="70" zoomScaleSheetLayoutView="80" zoomScalePageLayoutView="70" workbookViewId="0">
      <selection activeCell="A3" sqref="A3:S3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1434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37.5" customHeight="1" thickBot="1">
      <c r="A4" s="2855" t="s">
        <v>786</v>
      </c>
      <c r="B4" s="2856"/>
      <c r="C4" s="3014" t="s">
        <v>1169</v>
      </c>
      <c r="D4" s="3015"/>
      <c r="E4" s="3015"/>
      <c r="F4" s="3015"/>
      <c r="G4" s="3015"/>
      <c r="H4" s="3015"/>
      <c r="I4" s="3015"/>
      <c r="J4" s="3015"/>
      <c r="K4" s="3015"/>
      <c r="L4" s="3015"/>
      <c r="M4" s="3015"/>
      <c r="N4" s="3015"/>
      <c r="O4" s="3015"/>
      <c r="P4" s="3015"/>
      <c r="Q4" s="3015"/>
      <c r="R4" s="3015"/>
      <c r="S4" s="3016"/>
    </row>
    <row r="5" spans="1:19" ht="35.25" customHeight="1">
      <c r="A5" s="1592" t="s">
        <v>63</v>
      </c>
      <c r="B5" s="1591"/>
      <c r="C5" s="3017" t="s">
        <v>1189</v>
      </c>
      <c r="D5" s="3017"/>
      <c r="E5" s="3017"/>
      <c r="F5" s="3017"/>
      <c r="G5" s="3017"/>
      <c r="H5" s="3017"/>
      <c r="I5" s="3017"/>
      <c r="J5" s="3017"/>
      <c r="K5" s="3017"/>
      <c r="L5" s="3017"/>
      <c r="M5" s="3017"/>
      <c r="N5" s="3017"/>
      <c r="O5" s="3017"/>
      <c r="P5" s="3018"/>
      <c r="Q5" s="2868" t="s">
        <v>564</v>
      </c>
      <c r="R5" s="2869"/>
      <c r="S5" s="2870"/>
    </row>
    <row r="6" spans="1:19" ht="28.5" customHeight="1" thickBot="1">
      <c r="A6" s="2871" t="s">
        <v>62</v>
      </c>
      <c r="B6" s="2872"/>
      <c r="C6" s="2875" t="s">
        <v>1230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931"/>
      <c r="Q6" s="2921" t="s">
        <v>650</v>
      </c>
      <c r="R6" s="2922"/>
      <c r="S6" s="2923"/>
    </row>
    <row r="7" spans="1:19">
      <c r="A7" s="3006" t="s">
        <v>499</v>
      </c>
      <c r="B7" s="3007"/>
      <c r="C7" s="3008"/>
      <c r="D7" s="1608" t="s">
        <v>585</v>
      </c>
      <c r="E7" s="2909" t="s">
        <v>582</v>
      </c>
      <c r="F7" s="2910"/>
      <c r="G7" s="2910"/>
      <c r="H7" s="2910"/>
      <c r="I7" s="2910"/>
      <c r="J7" s="2910"/>
      <c r="K7" s="2910"/>
      <c r="L7" s="2910"/>
      <c r="M7" s="2910"/>
      <c r="N7" s="2910"/>
      <c r="O7" s="2910"/>
      <c r="P7" s="2924"/>
      <c r="Q7" s="1613" t="s">
        <v>613</v>
      </c>
      <c r="R7" s="1069"/>
      <c r="S7" s="1070"/>
    </row>
    <row r="8" spans="1:19" ht="24.75" thickBot="1">
      <c r="A8" s="3009"/>
      <c r="B8" s="3010"/>
      <c r="C8" s="3011"/>
      <c r="D8" s="671" t="s">
        <v>486</v>
      </c>
      <c r="E8" s="209" t="s">
        <v>0</v>
      </c>
      <c r="F8" s="210" t="s">
        <v>1</v>
      </c>
      <c r="G8" s="211" t="s">
        <v>2</v>
      </c>
      <c r="H8" s="212" t="s">
        <v>3</v>
      </c>
      <c r="I8" s="212" t="s">
        <v>4</v>
      </c>
      <c r="J8" s="212" t="s">
        <v>5</v>
      </c>
      <c r="K8" s="212" t="s">
        <v>6</v>
      </c>
      <c r="L8" s="212" t="s">
        <v>7</v>
      </c>
      <c r="M8" s="212" t="s">
        <v>8</v>
      </c>
      <c r="N8" s="212" t="s">
        <v>9</v>
      </c>
      <c r="O8" s="212" t="s">
        <v>10</v>
      </c>
      <c r="P8" s="213" t="s">
        <v>11</v>
      </c>
      <c r="Q8" s="1004" t="s">
        <v>1014</v>
      </c>
      <c r="R8" s="1005"/>
      <c r="S8" s="1006"/>
    </row>
    <row r="9" spans="1:19" ht="24.75" thickBot="1">
      <c r="A9" s="653">
        <v>1</v>
      </c>
      <c r="B9" s="2911" t="s">
        <v>1149</v>
      </c>
      <c r="C9" s="2912"/>
      <c r="D9" s="238">
        <v>10</v>
      </c>
      <c r="E9" s="571">
        <v>10</v>
      </c>
      <c r="F9" s="477"/>
      <c r="G9" s="805"/>
      <c r="H9" s="477"/>
      <c r="I9" s="115"/>
      <c r="J9" s="478"/>
      <c r="K9" s="115"/>
      <c r="L9" s="115"/>
      <c r="M9" s="115"/>
      <c r="N9" s="115"/>
      <c r="O9" s="115"/>
      <c r="P9" s="577"/>
      <c r="Q9" s="324" t="s">
        <v>525</v>
      </c>
      <c r="R9" s="598"/>
      <c r="S9" s="326" t="s">
        <v>502</v>
      </c>
    </row>
    <row r="10" spans="1:19">
      <c r="A10" s="1633">
        <v>2</v>
      </c>
      <c r="B10" s="2899" t="s">
        <v>1170</v>
      </c>
      <c r="C10" s="2900"/>
      <c r="D10" s="246">
        <v>30</v>
      </c>
      <c r="E10" s="1609"/>
      <c r="F10" s="1619">
        <v>30</v>
      </c>
      <c r="G10" s="1585"/>
      <c r="H10" s="248"/>
      <c r="I10" s="248"/>
      <c r="J10" s="654"/>
      <c r="K10" s="248"/>
      <c r="L10" s="248"/>
      <c r="M10" s="248"/>
      <c r="N10" s="248"/>
      <c r="O10" s="248"/>
      <c r="P10" s="249"/>
      <c r="Q10" s="2913" t="s">
        <v>1231</v>
      </c>
      <c r="R10" s="2914"/>
      <c r="S10" s="673" t="s">
        <v>1181</v>
      </c>
    </row>
    <row r="11" spans="1:19" ht="24.75" thickBot="1">
      <c r="A11" s="1634"/>
      <c r="B11" s="2971" t="s">
        <v>1228</v>
      </c>
      <c r="C11" s="2972"/>
      <c r="D11" s="1582"/>
      <c r="E11" s="1610"/>
      <c r="F11" s="1610"/>
      <c r="G11" s="1620"/>
      <c r="H11" s="1617"/>
      <c r="I11" s="1617"/>
      <c r="J11" s="1617"/>
      <c r="K11" s="1617"/>
      <c r="L11" s="1617"/>
      <c r="M11" s="1617"/>
      <c r="N11" s="1617"/>
      <c r="O11" s="1617"/>
      <c r="P11" s="249"/>
      <c r="Q11" s="1626"/>
      <c r="R11" s="1584"/>
      <c r="S11" s="674"/>
    </row>
    <row r="12" spans="1:19" ht="24.75" customHeight="1" thickBot="1">
      <c r="A12" s="1628"/>
      <c r="B12" s="2971" t="s">
        <v>1229</v>
      </c>
      <c r="C12" s="2972"/>
      <c r="D12" s="1582"/>
      <c r="E12" s="1585"/>
      <c r="F12" s="251"/>
      <c r="G12" s="1585"/>
      <c r="H12" s="251"/>
      <c r="I12" s="1585"/>
      <c r="J12" s="252"/>
      <c r="K12" s="1585"/>
      <c r="L12" s="1585"/>
      <c r="M12" s="1585"/>
      <c r="N12" s="1585"/>
      <c r="O12" s="1585"/>
      <c r="P12" s="253"/>
      <c r="Q12" s="324" t="s">
        <v>510</v>
      </c>
      <c r="R12" s="325"/>
      <c r="S12" s="517"/>
    </row>
    <row r="13" spans="1:19">
      <c r="A13" s="1627">
        <v>3</v>
      </c>
      <c r="B13" s="2973" t="s">
        <v>1176</v>
      </c>
      <c r="C13" s="2974"/>
      <c r="D13" s="200">
        <v>30</v>
      </c>
      <c r="E13" s="1601"/>
      <c r="F13" s="251"/>
      <c r="G13" s="1625">
        <v>30</v>
      </c>
      <c r="H13" s="1624"/>
      <c r="I13" s="258"/>
      <c r="J13" s="147"/>
      <c r="K13" s="147"/>
      <c r="L13" s="147"/>
      <c r="M13" s="147"/>
      <c r="N13" s="147"/>
      <c r="O13" s="147"/>
      <c r="P13" s="253"/>
      <c r="Q13" s="121" t="s">
        <v>1153</v>
      </c>
      <c r="R13" s="1586"/>
      <c r="S13" s="188"/>
    </row>
    <row r="14" spans="1:19" ht="24.75" customHeight="1" thickBot="1">
      <c r="A14" s="1627">
        <v>4</v>
      </c>
      <c r="B14" s="2879" t="s">
        <v>1177</v>
      </c>
      <c r="C14" s="2880"/>
      <c r="D14" s="1604">
        <v>10</v>
      </c>
      <c r="E14" s="1601"/>
      <c r="F14" s="1509"/>
      <c r="G14" s="714"/>
      <c r="H14" s="714"/>
      <c r="I14" s="714"/>
      <c r="J14" s="714"/>
      <c r="K14" s="714"/>
      <c r="L14" s="714"/>
      <c r="M14" s="714"/>
      <c r="N14" s="714"/>
      <c r="O14" s="714"/>
      <c r="P14" s="253"/>
      <c r="Q14" s="73"/>
      <c r="R14" s="74"/>
      <c r="S14" s="75"/>
    </row>
    <row r="15" spans="1:19" ht="24.75" customHeight="1" thickBot="1">
      <c r="A15" s="1627"/>
      <c r="B15" s="2879" t="s">
        <v>1178</v>
      </c>
      <c r="C15" s="2880"/>
      <c r="D15" s="1599"/>
      <c r="E15" s="305"/>
      <c r="F15" s="1510"/>
      <c r="G15" s="1601"/>
      <c r="H15" s="657"/>
      <c r="I15" s="1601"/>
      <c r="J15" s="492"/>
      <c r="K15" s="305"/>
      <c r="L15" s="305"/>
      <c r="M15" s="305"/>
      <c r="N15" s="1601"/>
      <c r="O15" s="305"/>
      <c r="P15" s="306"/>
      <c r="Q15" s="324" t="s">
        <v>511</v>
      </c>
      <c r="R15" s="325"/>
      <c r="S15" s="517"/>
    </row>
    <row r="16" spans="1:19">
      <c r="A16" s="1627">
        <v>5</v>
      </c>
      <c r="B16" s="2879" t="s">
        <v>1179</v>
      </c>
      <c r="C16" s="2880"/>
      <c r="D16" s="1599">
        <v>10</v>
      </c>
      <c r="E16" s="305"/>
      <c r="F16" s="490"/>
      <c r="G16" s="147"/>
      <c r="H16" s="147"/>
      <c r="I16" s="147"/>
      <c r="J16" s="147"/>
      <c r="K16" s="147"/>
      <c r="L16" s="147"/>
      <c r="M16" s="147"/>
      <c r="N16" s="147"/>
      <c r="O16" s="147"/>
      <c r="P16" s="306"/>
      <c r="Q16" s="121"/>
      <c r="R16" s="208"/>
      <c r="S16" s="188"/>
    </row>
    <row r="17" spans="1:19" ht="24.75" customHeight="1" thickBot="1">
      <c r="A17" s="1627">
        <v>6</v>
      </c>
      <c r="B17" s="2879" t="s">
        <v>1180</v>
      </c>
      <c r="C17" s="2880"/>
      <c r="D17" s="1599">
        <v>10</v>
      </c>
      <c r="E17" s="1601"/>
      <c r="F17" s="1601"/>
      <c r="G17" s="657"/>
      <c r="H17" s="1601"/>
      <c r="I17" s="1601"/>
      <c r="J17" s="1601"/>
      <c r="K17" s="1601"/>
      <c r="L17" s="1601"/>
      <c r="M17" s="1601"/>
      <c r="N17" s="1601"/>
      <c r="P17" s="263">
        <v>10</v>
      </c>
      <c r="Q17" s="73"/>
      <c r="R17" s="74"/>
      <c r="S17" s="75"/>
    </row>
    <row r="18" spans="1:19" ht="24.75" customHeight="1" thickBot="1">
      <c r="A18" s="1598"/>
      <c r="B18" s="2899"/>
      <c r="C18" s="2900"/>
      <c r="D18" s="1599"/>
      <c r="E18" s="305"/>
      <c r="F18" s="1510"/>
      <c r="G18" s="1601"/>
      <c r="H18" s="657"/>
      <c r="I18" s="1601"/>
      <c r="J18" s="492"/>
      <c r="K18" s="305"/>
      <c r="L18" s="305"/>
      <c r="M18" s="305"/>
      <c r="N18" s="1601"/>
      <c r="O18" s="305"/>
      <c r="P18" s="306"/>
      <c r="Q18" s="1578" t="s">
        <v>504</v>
      </c>
      <c r="R18" s="1579"/>
      <c r="S18" s="1580"/>
    </row>
    <row r="19" spans="1:19" ht="24" customHeight="1">
      <c r="A19" s="656"/>
      <c r="B19" s="2879"/>
      <c r="C19" s="2880"/>
      <c r="D19" s="1599"/>
      <c r="E19" s="305"/>
      <c r="F19" s="490"/>
      <c r="G19" s="1601"/>
      <c r="H19" s="1601"/>
      <c r="I19" s="1601"/>
      <c r="J19" s="1601"/>
      <c r="K19" s="1601"/>
      <c r="L19" s="1601"/>
      <c r="M19" s="1601"/>
      <c r="N19" s="1601"/>
      <c r="O19" s="1601"/>
      <c r="P19" s="306"/>
      <c r="Q19" s="3012" t="s">
        <v>12</v>
      </c>
      <c r="R19" s="3013"/>
      <c r="S19" s="213" t="s">
        <v>13</v>
      </c>
    </row>
    <row r="20" spans="1:19" ht="24" customHeight="1">
      <c r="A20" s="1598"/>
      <c r="B20" s="2879"/>
      <c r="C20" s="2880"/>
      <c r="D20" s="1599"/>
      <c r="E20" s="1601"/>
      <c r="F20" s="1601"/>
      <c r="G20" s="657"/>
      <c r="H20" s="1601"/>
      <c r="I20" s="1601"/>
      <c r="J20" s="1601"/>
      <c r="K20" s="1601"/>
      <c r="L20" s="1601"/>
      <c r="M20" s="1601"/>
      <c r="N20" s="1601"/>
      <c r="O20" s="1510"/>
      <c r="P20" s="253"/>
      <c r="Q20" s="2919"/>
      <c r="R20" s="2920"/>
      <c r="S20" s="86"/>
    </row>
    <row r="21" spans="1:19">
      <c r="A21" s="656"/>
      <c r="B21" s="2879"/>
      <c r="C21" s="2880"/>
      <c r="D21" s="1599"/>
      <c r="E21" s="1601"/>
      <c r="F21" s="1601"/>
      <c r="G21" s="657"/>
      <c r="H21" s="1601"/>
      <c r="I21" s="1601"/>
      <c r="J21" s="1601"/>
      <c r="K21" s="1601"/>
      <c r="L21" s="1601"/>
      <c r="M21" s="1601"/>
      <c r="N21" s="1601"/>
      <c r="O21" s="1601"/>
      <c r="P21" s="1509"/>
      <c r="Q21" s="1622"/>
      <c r="R21" s="1622"/>
      <c r="S21" s="1012"/>
    </row>
    <row r="22" spans="1:19">
      <c r="A22" s="1627"/>
      <c r="B22" s="2879"/>
      <c r="C22" s="2880"/>
      <c r="D22" s="1582"/>
      <c r="E22" s="1585"/>
      <c r="F22" s="1585"/>
      <c r="G22" s="1585"/>
      <c r="H22" s="1585"/>
      <c r="I22" s="1585"/>
      <c r="J22" s="1585"/>
      <c r="K22" s="1585"/>
      <c r="L22" s="1585"/>
      <c r="M22" s="1585"/>
      <c r="N22" s="1585"/>
      <c r="O22" s="1585"/>
      <c r="P22" s="253"/>
      <c r="Q22" s="1583" t="s">
        <v>371</v>
      </c>
      <c r="R22" s="1583"/>
      <c r="S22" s="675">
        <f>+Q20+S20</f>
        <v>0</v>
      </c>
    </row>
    <row r="23" spans="1:19">
      <c r="A23" s="1581"/>
      <c r="B23" s="2899"/>
      <c r="C23" s="2900"/>
      <c r="D23" s="1582"/>
      <c r="E23" s="1585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9"/>
      <c r="Q23" s="2945"/>
      <c r="R23" s="2946"/>
      <c r="S23" s="2947"/>
    </row>
    <row r="24" spans="1:19" ht="24.75" thickBot="1">
      <c r="A24" s="656"/>
      <c r="B24" s="2879"/>
      <c r="C24" s="2880"/>
      <c r="D24" s="1582"/>
      <c r="E24" s="1585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9"/>
      <c r="Q24" s="2948"/>
      <c r="R24" s="2949"/>
      <c r="S24" s="2950"/>
    </row>
    <row r="25" spans="1:19" ht="24.75" thickBot="1">
      <c r="A25" s="1581"/>
      <c r="B25" s="2879"/>
      <c r="C25" s="2880"/>
      <c r="D25" s="1582"/>
      <c r="E25" s="1585"/>
      <c r="F25" s="1585"/>
      <c r="G25" s="1585"/>
      <c r="H25" s="1585"/>
      <c r="I25" s="1585"/>
      <c r="J25" s="1585"/>
      <c r="K25" s="1585"/>
      <c r="L25" s="1585"/>
      <c r="M25" s="1585"/>
      <c r="N25" s="1585"/>
      <c r="O25" s="1585"/>
      <c r="P25" s="253"/>
      <c r="Q25" s="1578" t="s">
        <v>563</v>
      </c>
      <c r="R25" s="1579"/>
      <c r="S25" s="1580"/>
    </row>
    <row r="26" spans="1:19">
      <c r="A26" s="656"/>
      <c r="B26" s="2879"/>
      <c r="C26" s="2880"/>
      <c r="D26" s="1582"/>
      <c r="E26" s="1585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657"/>
      <c r="Q26" s="738" t="s">
        <v>1152</v>
      </c>
      <c r="R26" s="1589"/>
      <c r="S26" s="1590"/>
    </row>
    <row r="27" spans="1:19">
      <c r="A27" s="3003" t="s">
        <v>61</v>
      </c>
      <c r="B27" s="3004"/>
      <c r="C27" s="3005"/>
      <c r="D27" s="111">
        <f>SUM(D9:D26)</f>
        <v>100</v>
      </c>
      <c r="E27" s="664"/>
      <c r="F27" s="665"/>
      <c r="G27" s="664"/>
      <c r="H27" s="665"/>
      <c r="I27" s="664"/>
      <c r="J27" s="665"/>
      <c r="K27" s="666"/>
      <c r="L27" s="666"/>
      <c r="M27" s="666"/>
      <c r="N27" s="666"/>
      <c r="O27" s="666"/>
      <c r="P27" s="667"/>
      <c r="Q27" s="2891"/>
      <c r="R27" s="2892"/>
      <c r="S27" s="2893"/>
    </row>
    <row r="28" spans="1:19">
      <c r="A28" s="2885" t="s">
        <v>484</v>
      </c>
      <c r="B28" s="2886"/>
      <c r="C28" s="2887"/>
      <c r="D28" s="670" t="s">
        <v>68</v>
      </c>
      <c r="E28" s="97">
        <f>SUM(E9:E26)</f>
        <v>10</v>
      </c>
      <c r="F28" s="97">
        <f>SUM(F9:F27)</f>
        <v>30</v>
      </c>
      <c r="G28" s="97">
        <f>SUM(G9:G27)</f>
        <v>30</v>
      </c>
      <c r="H28" s="97">
        <f>SUM(H9:H26)</f>
        <v>0</v>
      </c>
      <c r="I28" s="97">
        <f>SUM(I9:I27)</f>
        <v>0</v>
      </c>
      <c r="J28" s="97">
        <f>SUM(J9:J27)</f>
        <v>0</v>
      </c>
      <c r="K28" s="97">
        <f>SUM(K9:K26)</f>
        <v>0</v>
      </c>
      <c r="L28" s="97">
        <f>SUM(L9:L27)</f>
        <v>0</v>
      </c>
      <c r="M28" s="97">
        <f>SUM(M9:M27)</f>
        <v>0</v>
      </c>
      <c r="N28" s="97">
        <f>SUM(N9:N26)</f>
        <v>0</v>
      </c>
      <c r="O28" s="97">
        <f>SUM(O9:O27)</f>
        <v>0</v>
      </c>
      <c r="P28" s="97">
        <f>SUM(P9:P27)</f>
        <v>10</v>
      </c>
      <c r="Q28" s="2935"/>
      <c r="R28" s="2936"/>
      <c r="S28" s="2937"/>
    </row>
    <row r="29" spans="1:19">
      <c r="A29" s="2888"/>
      <c r="B29" s="2889"/>
      <c r="C29" s="2890"/>
      <c r="D29" s="670" t="s">
        <v>69</v>
      </c>
      <c r="E29" s="99">
        <f>E28</f>
        <v>10</v>
      </c>
      <c r="F29" s="97">
        <f t="shared" ref="F29:O29" si="0">+E29+F28</f>
        <v>40</v>
      </c>
      <c r="G29" s="97">
        <f t="shared" si="0"/>
        <v>70</v>
      </c>
      <c r="H29" s="97">
        <f t="shared" si="0"/>
        <v>70</v>
      </c>
      <c r="I29" s="97">
        <f t="shared" si="0"/>
        <v>70</v>
      </c>
      <c r="J29" s="97">
        <f t="shared" si="0"/>
        <v>70</v>
      </c>
      <c r="K29" s="97">
        <f t="shared" si="0"/>
        <v>70</v>
      </c>
      <c r="L29" s="97">
        <f t="shared" si="0"/>
        <v>70</v>
      </c>
      <c r="M29" s="97">
        <f t="shared" si="0"/>
        <v>70</v>
      </c>
      <c r="N29" s="97">
        <f t="shared" si="0"/>
        <v>70</v>
      </c>
      <c r="O29" s="97">
        <f t="shared" si="0"/>
        <v>70</v>
      </c>
      <c r="P29" s="98">
        <v>100</v>
      </c>
      <c r="Q29" s="2938"/>
      <c r="R29" s="2939"/>
      <c r="S29" s="2940"/>
    </row>
    <row r="30" spans="1:19">
      <c r="A30" s="2831" t="s">
        <v>487</v>
      </c>
      <c r="B30" s="2832"/>
      <c r="C30" s="2833"/>
      <c r="D30" s="668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3"/>
      <c r="Q30" s="2837" t="s">
        <v>614</v>
      </c>
      <c r="R30" s="2838"/>
      <c r="S30" s="2839">
        <f>P31</f>
        <v>0</v>
      </c>
    </row>
    <row r="31" spans="1:19" ht="24.75" thickBot="1">
      <c r="A31" s="2834"/>
      <c r="B31" s="2835"/>
      <c r="C31" s="2836"/>
      <c r="D31" s="669" t="s">
        <v>72</v>
      </c>
      <c r="E31" s="104">
        <f>E30</f>
        <v>0</v>
      </c>
      <c r="F31" s="105">
        <f>SUM(E30:F30)</f>
        <v>0</v>
      </c>
      <c r="G31" s="105">
        <f>SUM(E30:G30)</f>
        <v>0</v>
      </c>
      <c r="H31" s="105">
        <f>SUM(E30:H30)</f>
        <v>0</v>
      </c>
      <c r="I31" s="105">
        <f>SUM(E30:I30)</f>
        <v>0</v>
      </c>
      <c r="J31" s="105">
        <f>SUM(E30:J30)</f>
        <v>0</v>
      </c>
      <c r="K31" s="105">
        <f>SUM(E30:K30)</f>
        <v>0</v>
      </c>
      <c r="L31" s="105">
        <f>SUM(E30:L30)</f>
        <v>0</v>
      </c>
      <c r="M31" s="105">
        <f>SUM(E30:M30)</f>
        <v>0</v>
      </c>
      <c r="N31" s="105">
        <f>SUM(E30:N30)</f>
        <v>0</v>
      </c>
      <c r="O31" s="105">
        <f>SUM(E30:O30)</f>
        <v>0</v>
      </c>
      <c r="P31" s="106">
        <f>SUM(E30:P30)</f>
        <v>0</v>
      </c>
      <c r="Q31" s="197"/>
      <c r="R31" s="201"/>
      <c r="S31" s="2840"/>
    </row>
    <row r="32" spans="1:19" ht="24" hidden="1" customHeight="1">
      <c r="A32" s="2841" t="s">
        <v>386</v>
      </c>
      <c r="B32" s="2842"/>
      <c r="C32" s="2842"/>
      <c r="D32" s="2842"/>
      <c r="E32" s="2842"/>
      <c r="F32" s="2842"/>
      <c r="G32" s="2842"/>
      <c r="H32" s="2842"/>
      <c r="I32" s="2842"/>
      <c r="J32" s="2842"/>
      <c r="K32" s="2842"/>
      <c r="L32" s="2842"/>
      <c r="M32" s="2842"/>
      <c r="N32" s="2842"/>
      <c r="O32" s="2842"/>
      <c r="P32" s="2842"/>
      <c r="Q32" s="2842"/>
      <c r="R32" s="2842"/>
      <c r="S32" s="2843"/>
    </row>
    <row r="33" spans="1:19" ht="24.75" hidden="1" customHeight="1" thickBot="1">
      <c r="A33" s="2844" t="s">
        <v>387</v>
      </c>
      <c r="B33" s="2845"/>
      <c r="C33" s="2845"/>
      <c r="D33" s="2845"/>
      <c r="E33" s="2845"/>
      <c r="F33" s="2845"/>
      <c r="G33" s="2845"/>
      <c r="H33" s="2845"/>
      <c r="I33" s="2845"/>
      <c r="J33" s="2845"/>
      <c r="K33" s="2845"/>
      <c r="L33" s="2845"/>
      <c r="M33" s="2845"/>
      <c r="N33" s="2845"/>
      <c r="O33" s="2845"/>
      <c r="P33" s="2845"/>
      <c r="Q33" s="2845"/>
      <c r="R33" s="2845"/>
      <c r="S33" s="2846"/>
    </row>
    <row r="34" spans="1:19" hidden="1">
      <c r="Q34" s="2847" t="s">
        <v>719</v>
      </c>
      <c r="R34" s="2847"/>
      <c r="S34" s="2847"/>
    </row>
    <row r="35" spans="1:19" hidden="1">
      <c r="Q35" s="458"/>
      <c r="R35" s="865"/>
      <c r="S35" s="275"/>
    </row>
    <row r="36" spans="1:19" hidden="1">
      <c r="Q36" s="2829" t="s">
        <v>720</v>
      </c>
      <c r="R36" s="2829"/>
      <c r="S36" s="2829"/>
    </row>
    <row r="37" spans="1:19" hidden="1">
      <c r="Q37" s="2830" t="s">
        <v>731</v>
      </c>
      <c r="R37" s="2830"/>
      <c r="S37" s="2830"/>
    </row>
  </sheetData>
  <mergeCells count="47">
    <mergeCell ref="B9:C9"/>
    <mergeCell ref="A1:S1"/>
    <mergeCell ref="A3:S3"/>
    <mergeCell ref="A4:B4"/>
    <mergeCell ref="C4:S4"/>
    <mergeCell ref="C5:P5"/>
    <mergeCell ref="Q5:S5"/>
    <mergeCell ref="A6:B6"/>
    <mergeCell ref="C6:P6"/>
    <mergeCell ref="Q6:S6"/>
    <mergeCell ref="A7:C8"/>
    <mergeCell ref="E7:P7"/>
    <mergeCell ref="A2:S2"/>
    <mergeCell ref="Q19:R19"/>
    <mergeCell ref="B10:C10"/>
    <mergeCell ref="Q10:R10"/>
    <mergeCell ref="B11:C11"/>
    <mergeCell ref="B12:C12"/>
    <mergeCell ref="B13:C13"/>
    <mergeCell ref="B14:C14"/>
    <mergeCell ref="B18:C18"/>
    <mergeCell ref="B19:C19"/>
    <mergeCell ref="B15:C15"/>
    <mergeCell ref="B16:C16"/>
    <mergeCell ref="B17:C17"/>
    <mergeCell ref="Q20:R20"/>
    <mergeCell ref="B21:C21"/>
    <mergeCell ref="B22:C22"/>
    <mergeCell ref="B23:C23"/>
    <mergeCell ref="Q23:S24"/>
    <mergeCell ref="B24:C24"/>
    <mergeCell ref="B20:C20"/>
    <mergeCell ref="B25:C25"/>
    <mergeCell ref="B26:C26"/>
    <mergeCell ref="A27:C27"/>
    <mergeCell ref="Q27:S27"/>
    <mergeCell ref="A28:C29"/>
    <mergeCell ref="Q28:S28"/>
    <mergeCell ref="Q29:S29"/>
    <mergeCell ref="Q36:S36"/>
    <mergeCell ref="Q37:S37"/>
    <mergeCell ref="A30:C31"/>
    <mergeCell ref="Q30:R30"/>
    <mergeCell ref="S30:S31"/>
    <mergeCell ref="A32:S32"/>
    <mergeCell ref="A33:S33"/>
    <mergeCell ref="Q34:S34"/>
  </mergeCells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/>
  <headerFooter scaleWithDoc="0" alignWithMargins="0">
    <oddHeader>&amp;R&amp;"Angsana New,ธรรมดา"&amp;18 30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0.39997558519241921"/>
  </sheetPr>
  <dimension ref="A1:S37"/>
  <sheetViews>
    <sheetView view="pageBreakPreview" zoomScale="80" zoomScaleNormal="70" zoomScaleSheetLayoutView="80" zoomScalePageLayoutView="70" workbookViewId="0">
      <selection activeCell="A2" sqref="A2:S2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1434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37.5" customHeight="1" thickBot="1">
      <c r="A4" s="2855" t="s">
        <v>786</v>
      </c>
      <c r="B4" s="2856"/>
      <c r="C4" s="2857" t="s">
        <v>1183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>
      <c r="A5" s="1592" t="s">
        <v>63</v>
      </c>
      <c r="B5" s="1591"/>
      <c r="C5" s="2867" t="s">
        <v>1352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970"/>
      <c r="Q5" s="2868" t="s">
        <v>564</v>
      </c>
      <c r="R5" s="2869"/>
      <c r="S5" s="2870"/>
    </row>
    <row r="6" spans="1:19" ht="28.5" customHeight="1" thickBot="1">
      <c r="A6" s="2871" t="s">
        <v>62</v>
      </c>
      <c r="B6" s="2872"/>
      <c r="C6" s="2875" t="s">
        <v>1156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931"/>
      <c r="Q6" s="2921" t="s">
        <v>650</v>
      </c>
      <c r="R6" s="2922"/>
      <c r="S6" s="2923"/>
    </row>
    <row r="7" spans="1:19">
      <c r="A7" s="3006" t="s">
        <v>499</v>
      </c>
      <c r="B7" s="3007"/>
      <c r="C7" s="3008"/>
      <c r="D7" s="1608" t="s">
        <v>585</v>
      </c>
      <c r="E7" s="2909" t="s">
        <v>582</v>
      </c>
      <c r="F7" s="2910"/>
      <c r="G7" s="2910"/>
      <c r="H7" s="2910"/>
      <c r="I7" s="2910"/>
      <c r="J7" s="2910"/>
      <c r="K7" s="2910"/>
      <c r="L7" s="2910"/>
      <c r="M7" s="2910"/>
      <c r="N7" s="2910"/>
      <c r="O7" s="2910"/>
      <c r="P7" s="2924"/>
      <c r="Q7" s="1613" t="s">
        <v>613</v>
      </c>
      <c r="R7" s="1069"/>
      <c r="S7" s="1070"/>
    </row>
    <row r="8" spans="1:19" ht="24.75" thickBot="1">
      <c r="A8" s="3009"/>
      <c r="B8" s="3010"/>
      <c r="C8" s="3011"/>
      <c r="D8" s="671" t="s">
        <v>486</v>
      </c>
      <c r="E8" s="209" t="s">
        <v>0</v>
      </c>
      <c r="F8" s="210" t="s">
        <v>1</v>
      </c>
      <c r="G8" s="211" t="s">
        <v>2</v>
      </c>
      <c r="H8" s="212" t="s">
        <v>3</v>
      </c>
      <c r="I8" s="212" t="s">
        <v>4</v>
      </c>
      <c r="J8" s="212" t="s">
        <v>5</v>
      </c>
      <c r="K8" s="212" t="s">
        <v>6</v>
      </c>
      <c r="L8" s="212" t="s">
        <v>7</v>
      </c>
      <c r="M8" s="212" t="s">
        <v>8</v>
      </c>
      <c r="N8" s="212" t="s">
        <v>9</v>
      </c>
      <c r="O8" s="212" t="s">
        <v>10</v>
      </c>
      <c r="P8" s="213" t="s">
        <v>11</v>
      </c>
      <c r="Q8" s="1004" t="s">
        <v>1014</v>
      </c>
      <c r="R8" s="1005"/>
      <c r="S8" s="1006"/>
    </row>
    <row r="9" spans="1:19" ht="24.75" thickBot="1">
      <c r="A9" s="653">
        <v>1</v>
      </c>
      <c r="B9" s="2911" t="s">
        <v>1149</v>
      </c>
      <c r="C9" s="2912"/>
      <c r="D9" s="238">
        <v>10</v>
      </c>
      <c r="E9" s="571">
        <v>10</v>
      </c>
      <c r="F9" s="477"/>
      <c r="G9" s="805"/>
      <c r="H9" s="477"/>
      <c r="I9" s="115"/>
      <c r="J9" s="478"/>
      <c r="K9" s="115"/>
      <c r="L9" s="115"/>
      <c r="M9" s="115"/>
      <c r="N9" s="115"/>
      <c r="O9" s="115"/>
      <c r="P9" s="577"/>
      <c r="Q9" s="324" t="s">
        <v>525</v>
      </c>
      <c r="R9" s="598"/>
      <c r="S9" s="326" t="s">
        <v>502</v>
      </c>
    </row>
    <row r="10" spans="1:19">
      <c r="A10" s="633">
        <v>2</v>
      </c>
      <c r="B10" s="2899" t="s">
        <v>1170</v>
      </c>
      <c r="C10" s="2900"/>
      <c r="D10" s="246">
        <v>30</v>
      </c>
      <c r="E10" s="1609"/>
      <c r="F10" s="1619">
        <v>30</v>
      </c>
      <c r="G10" s="1585"/>
      <c r="H10" s="248"/>
      <c r="I10" s="248"/>
      <c r="J10" s="654"/>
      <c r="K10" s="248"/>
      <c r="L10" s="248"/>
      <c r="M10" s="248"/>
      <c r="N10" s="248"/>
      <c r="O10" s="248"/>
      <c r="P10" s="249"/>
      <c r="Q10" s="2913" t="s">
        <v>1227</v>
      </c>
      <c r="R10" s="2914"/>
      <c r="S10" s="673" t="s">
        <v>1181</v>
      </c>
    </row>
    <row r="11" spans="1:19" ht="24.75" thickBot="1">
      <c r="A11" s="1587"/>
      <c r="B11" s="2971" t="s">
        <v>1171</v>
      </c>
      <c r="C11" s="2972"/>
      <c r="D11" s="1582"/>
      <c r="E11" s="1610"/>
      <c r="F11" s="1610"/>
      <c r="G11" s="1620"/>
      <c r="H11" s="1617"/>
      <c r="I11" s="1617"/>
      <c r="J11" s="1617"/>
      <c r="K11" s="1617"/>
      <c r="L11" s="1617"/>
      <c r="M11" s="1617"/>
      <c r="N11" s="1617"/>
      <c r="O11" s="1617"/>
      <c r="P11" s="1610"/>
      <c r="Q11" s="1626" t="s">
        <v>1186</v>
      </c>
      <c r="R11" s="1584"/>
      <c r="S11" s="674"/>
    </row>
    <row r="12" spans="1:19" ht="24.75" customHeight="1" thickBot="1">
      <c r="B12" s="2971" t="s">
        <v>1172</v>
      </c>
      <c r="C12" s="2972"/>
      <c r="D12" s="1582"/>
      <c r="E12" s="1585"/>
      <c r="F12" s="251"/>
      <c r="G12" s="1585"/>
      <c r="H12" s="251"/>
      <c r="I12" s="1585"/>
      <c r="J12" s="252"/>
      <c r="K12" s="1585"/>
      <c r="L12" s="1585"/>
      <c r="M12" s="1585"/>
      <c r="N12" s="1585"/>
      <c r="O12" s="1585"/>
      <c r="P12" s="253"/>
      <c r="Q12" s="324" t="s">
        <v>510</v>
      </c>
      <c r="R12" s="325"/>
      <c r="S12" s="517"/>
    </row>
    <row r="13" spans="1:19">
      <c r="A13" s="1621"/>
      <c r="B13" s="2879" t="s">
        <v>1185</v>
      </c>
      <c r="C13" s="2880"/>
      <c r="D13" s="1582"/>
      <c r="E13" s="1611"/>
      <c r="F13" s="1612"/>
      <c r="G13" s="1585"/>
      <c r="H13" s="251"/>
      <c r="I13" s="1585"/>
      <c r="J13" s="252"/>
      <c r="K13" s="1585"/>
      <c r="L13" s="1585"/>
      <c r="M13" s="1585"/>
      <c r="N13" s="1585"/>
      <c r="O13" s="1585"/>
      <c r="P13" s="253"/>
      <c r="Q13" s="121" t="s">
        <v>418</v>
      </c>
      <c r="R13" s="1586"/>
      <c r="S13" s="188"/>
    </row>
    <row r="14" spans="1:19" ht="24.75" customHeight="1" thickBot="1">
      <c r="A14" s="1621"/>
      <c r="B14" s="2879" t="s">
        <v>1187</v>
      </c>
      <c r="C14" s="2880"/>
      <c r="D14" s="1582"/>
      <c r="E14" s="1585"/>
      <c r="F14" s="251"/>
      <c r="G14" s="1585"/>
      <c r="H14" s="251"/>
      <c r="I14" s="1585"/>
      <c r="J14" s="252"/>
      <c r="K14" s="1585"/>
      <c r="L14" s="1585"/>
      <c r="M14" s="1585"/>
      <c r="N14" s="1585"/>
      <c r="O14" s="1585"/>
      <c r="P14" s="253"/>
      <c r="Q14" s="73"/>
      <c r="R14" s="74"/>
      <c r="S14" s="75"/>
    </row>
    <row r="15" spans="1:19" ht="24.75" customHeight="1" thickBot="1">
      <c r="A15" s="1581"/>
      <c r="B15" s="2879" t="s">
        <v>1175</v>
      </c>
      <c r="C15" s="2880"/>
      <c r="D15" s="1582"/>
      <c r="E15" s="1623"/>
      <c r="F15" s="1510"/>
      <c r="G15" s="1585"/>
      <c r="H15" s="251"/>
      <c r="I15" s="1585"/>
      <c r="J15" s="252"/>
      <c r="K15" s="1585"/>
      <c r="L15" s="1585"/>
      <c r="M15" s="1585"/>
      <c r="N15" s="1585"/>
      <c r="O15" s="1585"/>
      <c r="P15" s="253"/>
      <c r="Q15" s="324" t="s">
        <v>511</v>
      </c>
      <c r="R15" s="325"/>
      <c r="S15" s="517"/>
    </row>
    <row r="16" spans="1:19">
      <c r="A16" s="1581">
        <v>3</v>
      </c>
      <c r="B16" s="2973" t="s">
        <v>1176</v>
      </c>
      <c r="C16" s="2974"/>
      <c r="D16" s="200">
        <v>30</v>
      </c>
      <c r="E16" s="1585"/>
      <c r="F16" s="251"/>
      <c r="G16" s="1625">
        <v>30</v>
      </c>
      <c r="H16" s="1624"/>
      <c r="I16" s="258"/>
      <c r="J16" s="147"/>
      <c r="K16" s="147"/>
      <c r="L16" s="147"/>
      <c r="M16" s="147"/>
      <c r="N16" s="147"/>
      <c r="O16" s="1585"/>
      <c r="P16" s="253"/>
      <c r="Q16" s="121"/>
      <c r="R16" s="208"/>
      <c r="S16" s="188"/>
    </row>
    <row r="17" spans="1:19" ht="24.75" thickBot="1">
      <c r="A17" s="1581">
        <v>4</v>
      </c>
      <c r="B17" s="2879" t="s">
        <v>1177</v>
      </c>
      <c r="C17" s="2880"/>
      <c r="D17" s="1588">
        <v>10</v>
      </c>
      <c r="E17" s="1585"/>
      <c r="F17" s="1509"/>
      <c r="G17" s="714"/>
      <c r="H17" s="714"/>
      <c r="I17" s="714"/>
      <c r="J17" s="714"/>
      <c r="K17" s="714"/>
      <c r="L17" s="714"/>
      <c r="M17" s="714"/>
      <c r="N17" s="714"/>
      <c r="O17" s="714"/>
      <c r="P17" s="714"/>
      <c r="Q17" s="73"/>
      <c r="R17" s="74"/>
      <c r="S17" s="75"/>
    </row>
    <row r="18" spans="1:19" ht="24.75" customHeight="1" thickBot="1">
      <c r="A18" s="1581"/>
      <c r="B18" s="2879" t="s">
        <v>1178</v>
      </c>
      <c r="C18" s="2880"/>
      <c r="D18" s="1582"/>
      <c r="E18" s="305"/>
      <c r="F18" s="1510"/>
      <c r="G18" s="1585"/>
      <c r="H18" s="657"/>
      <c r="I18" s="1585"/>
      <c r="J18" s="492"/>
      <c r="K18" s="305"/>
      <c r="L18" s="305"/>
      <c r="M18" s="305"/>
      <c r="N18" s="1585"/>
      <c r="O18" s="305"/>
      <c r="P18" s="306"/>
      <c r="Q18" s="1578" t="s">
        <v>504</v>
      </c>
      <c r="R18" s="1579"/>
      <c r="S18" s="1580"/>
    </row>
    <row r="19" spans="1:19" ht="24" customHeight="1">
      <c r="A19" s="1581">
        <v>5</v>
      </c>
      <c r="B19" s="2879" t="s">
        <v>1179</v>
      </c>
      <c r="C19" s="2880"/>
      <c r="D19" s="1582">
        <v>10</v>
      </c>
      <c r="E19" s="305"/>
      <c r="F19" s="490"/>
      <c r="G19" s="305"/>
      <c r="H19" s="490"/>
      <c r="I19" s="305"/>
      <c r="J19" s="492"/>
      <c r="K19" s="305"/>
      <c r="L19" s="305"/>
      <c r="M19" s="305"/>
      <c r="O19" s="147">
        <v>10</v>
      </c>
      <c r="P19" s="306"/>
      <c r="Q19" s="3012" t="s">
        <v>12</v>
      </c>
      <c r="R19" s="3013"/>
      <c r="S19" s="213" t="s">
        <v>13</v>
      </c>
    </row>
    <row r="20" spans="1:19" ht="24" customHeight="1">
      <c r="A20" s="1581">
        <v>6</v>
      </c>
      <c r="B20" s="2879" t="s">
        <v>1180</v>
      </c>
      <c r="C20" s="2880"/>
      <c r="D20" s="1582">
        <v>10</v>
      </c>
      <c r="E20" s="1585"/>
      <c r="F20" s="1585"/>
      <c r="G20" s="657"/>
      <c r="H20" s="1585"/>
      <c r="I20" s="1585"/>
      <c r="J20" s="1585"/>
      <c r="K20" s="1585"/>
      <c r="L20" s="1585"/>
      <c r="M20" s="1585"/>
      <c r="N20" s="1585"/>
      <c r="P20" s="263">
        <v>10</v>
      </c>
      <c r="Q20" s="2919"/>
      <c r="R20" s="2920"/>
      <c r="S20" s="86"/>
    </row>
    <row r="21" spans="1:19">
      <c r="A21" s="656"/>
      <c r="B21" s="2879"/>
      <c r="C21" s="2880"/>
      <c r="D21" s="1582"/>
      <c r="E21" s="1585"/>
      <c r="F21" s="1585"/>
      <c r="G21" s="657"/>
      <c r="H21" s="1585"/>
      <c r="I21" s="1585"/>
      <c r="J21" s="1585"/>
      <c r="K21" s="1585"/>
      <c r="L21" s="1585"/>
      <c r="M21" s="1585"/>
      <c r="N21" s="1585"/>
      <c r="O21" s="1585"/>
      <c r="P21" s="148"/>
      <c r="Q21" s="1622"/>
      <c r="R21" s="1622"/>
      <c r="S21" s="1012"/>
    </row>
    <row r="22" spans="1:19">
      <c r="A22" s="1581"/>
      <c r="B22" s="2879"/>
      <c r="C22" s="2880"/>
      <c r="D22" s="1582"/>
      <c r="E22" s="1585"/>
      <c r="F22" s="1585"/>
      <c r="G22" s="1585"/>
      <c r="H22" s="1585"/>
      <c r="I22" s="1585"/>
      <c r="J22" s="1585"/>
      <c r="K22" s="1585"/>
      <c r="L22" s="1585"/>
      <c r="M22" s="1585"/>
      <c r="N22" s="1585"/>
      <c r="O22" s="1585"/>
      <c r="P22" s="253"/>
      <c r="Q22" s="1583" t="s">
        <v>371</v>
      </c>
      <c r="R22" s="1583"/>
      <c r="S22" s="675">
        <f>+Q20+S20</f>
        <v>0</v>
      </c>
    </row>
    <row r="23" spans="1:19">
      <c r="A23" s="1581"/>
      <c r="B23" s="2899"/>
      <c r="C23" s="2900"/>
      <c r="D23" s="1582"/>
      <c r="E23" s="1585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9"/>
      <c r="Q23" s="2945"/>
      <c r="R23" s="2946"/>
      <c r="S23" s="2947"/>
    </row>
    <row r="24" spans="1:19" ht="24.75" thickBot="1">
      <c r="A24" s="656"/>
      <c r="B24" s="2879"/>
      <c r="C24" s="2880"/>
      <c r="D24" s="1582"/>
      <c r="E24" s="1585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9"/>
      <c r="Q24" s="2948"/>
      <c r="R24" s="2949"/>
      <c r="S24" s="2950"/>
    </row>
    <row r="25" spans="1:19" ht="24.75" thickBot="1">
      <c r="A25" s="1581"/>
      <c r="B25" s="2879"/>
      <c r="C25" s="2880"/>
      <c r="D25" s="1582"/>
      <c r="E25" s="1585"/>
      <c r="F25" s="1585"/>
      <c r="G25" s="1585"/>
      <c r="H25" s="1585"/>
      <c r="I25" s="1585"/>
      <c r="J25" s="1585"/>
      <c r="K25" s="1585"/>
      <c r="L25" s="1585"/>
      <c r="M25" s="1585"/>
      <c r="N25" s="1585"/>
      <c r="O25" s="1585"/>
      <c r="P25" s="253"/>
      <c r="Q25" s="1578" t="s">
        <v>563</v>
      </c>
      <c r="R25" s="1579"/>
      <c r="S25" s="1580"/>
    </row>
    <row r="26" spans="1:19">
      <c r="A26" s="656"/>
      <c r="B26" s="2879"/>
      <c r="C26" s="2880"/>
      <c r="D26" s="1582"/>
      <c r="E26" s="1585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657"/>
      <c r="Q26" s="738" t="s">
        <v>1152</v>
      </c>
      <c r="R26" s="1589"/>
      <c r="S26" s="1590"/>
    </row>
    <row r="27" spans="1:19">
      <c r="A27" s="3003" t="s">
        <v>61</v>
      </c>
      <c r="B27" s="3004"/>
      <c r="C27" s="3005"/>
      <c r="D27" s="111">
        <f>SUM(D9:D26)</f>
        <v>100</v>
      </c>
      <c r="E27" s="664"/>
      <c r="F27" s="665"/>
      <c r="G27" s="664"/>
      <c r="H27" s="665"/>
      <c r="I27" s="664"/>
      <c r="J27" s="665"/>
      <c r="K27" s="666"/>
      <c r="L27" s="666"/>
      <c r="M27" s="666"/>
      <c r="N27" s="666"/>
      <c r="O27" s="666"/>
      <c r="P27" s="667"/>
      <c r="Q27" s="2891"/>
      <c r="R27" s="2892"/>
      <c r="S27" s="2893"/>
    </row>
    <row r="28" spans="1:19">
      <c r="A28" s="2885" t="s">
        <v>484</v>
      </c>
      <c r="B28" s="2886"/>
      <c r="C28" s="2887"/>
      <c r="D28" s="670" t="s">
        <v>68</v>
      </c>
      <c r="E28" s="97">
        <f>SUM(E9:E26)</f>
        <v>10</v>
      </c>
      <c r="F28" s="97">
        <f>SUM(F9:F27)</f>
        <v>30</v>
      </c>
      <c r="G28" s="97">
        <f>SUM(G9:G27)</f>
        <v>30</v>
      </c>
      <c r="H28" s="97">
        <f>SUM(H9:H26)</f>
        <v>0</v>
      </c>
      <c r="I28" s="97">
        <f>SUM(I9:I27)</f>
        <v>0</v>
      </c>
      <c r="J28" s="97">
        <f>SUM(J9:J27)</f>
        <v>0</v>
      </c>
      <c r="K28" s="97">
        <f>SUM(K9:K26)</f>
        <v>0</v>
      </c>
      <c r="L28" s="97">
        <f>SUM(L9:L27)</f>
        <v>0</v>
      </c>
      <c r="M28" s="97">
        <f>SUM(M9:M27)</f>
        <v>0</v>
      </c>
      <c r="N28" s="97">
        <f>SUM(N9:N26)</f>
        <v>0</v>
      </c>
      <c r="O28" s="97">
        <f>SUM(O9:O27)</f>
        <v>10</v>
      </c>
      <c r="P28" s="97">
        <f>SUM(P9:P27)</f>
        <v>10</v>
      </c>
      <c r="Q28" s="2935"/>
      <c r="R28" s="2936"/>
      <c r="S28" s="2937"/>
    </row>
    <row r="29" spans="1:19">
      <c r="A29" s="2888"/>
      <c r="B29" s="2889"/>
      <c r="C29" s="2890"/>
      <c r="D29" s="670" t="s">
        <v>69</v>
      </c>
      <c r="E29" s="99">
        <f>E28</f>
        <v>10</v>
      </c>
      <c r="F29" s="97">
        <f t="shared" ref="F29:O29" si="0">+E29+F28</f>
        <v>40</v>
      </c>
      <c r="G29" s="97">
        <f t="shared" si="0"/>
        <v>70</v>
      </c>
      <c r="H29" s="97">
        <f t="shared" si="0"/>
        <v>70</v>
      </c>
      <c r="I29" s="97">
        <f t="shared" si="0"/>
        <v>70</v>
      </c>
      <c r="J29" s="97">
        <f t="shared" si="0"/>
        <v>70</v>
      </c>
      <c r="K29" s="97">
        <f t="shared" si="0"/>
        <v>70</v>
      </c>
      <c r="L29" s="97">
        <f t="shared" si="0"/>
        <v>70</v>
      </c>
      <c r="M29" s="97">
        <f t="shared" si="0"/>
        <v>70</v>
      </c>
      <c r="N29" s="97">
        <f t="shared" si="0"/>
        <v>70</v>
      </c>
      <c r="O29" s="97">
        <f t="shared" si="0"/>
        <v>80</v>
      </c>
      <c r="P29" s="98">
        <v>100</v>
      </c>
      <c r="Q29" s="2938"/>
      <c r="R29" s="2939"/>
      <c r="S29" s="2940"/>
    </row>
    <row r="30" spans="1:19">
      <c r="A30" s="2831" t="s">
        <v>487</v>
      </c>
      <c r="B30" s="2832"/>
      <c r="C30" s="2833"/>
      <c r="D30" s="668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3"/>
      <c r="Q30" s="2837" t="s">
        <v>614</v>
      </c>
      <c r="R30" s="2838"/>
      <c r="S30" s="2839">
        <f>P31</f>
        <v>0</v>
      </c>
    </row>
    <row r="31" spans="1:19" ht="24.75" thickBot="1">
      <c r="A31" s="2834"/>
      <c r="B31" s="2835"/>
      <c r="C31" s="2836"/>
      <c r="D31" s="669" t="s">
        <v>72</v>
      </c>
      <c r="E31" s="104">
        <f>E30</f>
        <v>0</v>
      </c>
      <c r="F31" s="105">
        <f>SUM(E30:F30)</f>
        <v>0</v>
      </c>
      <c r="G31" s="105">
        <f>SUM(E30:G30)</f>
        <v>0</v>
      </c>
      <c r="H31" s="105">
        <f>SUM(E30:H30)</f>
        <v>0</v>
      </c>
      <c r="I31" s="105">
        <f>SUM(E30:I30)</f>
        <v>0</v>
      </c>
      <c r="J31" s="105">
        <f>SUM(E30:J30)</f>
        <v>0</v>
      </c>
      <c r="K31" s="105">
        <f>SUM(E30:K30)</f>
        <v>0</v>
      </c>
      <c r="L31" s="105">
        <f>SUM(E30:L30)</f>
        <v>0</v>
      </c>
      <c r="M31" s="105">
        <f>SUM(E30:M30)</f>
        <v>0</v>
      </c>
      <c r="N31" s="105">
        <f>SUM(E30:N30)</f>
        <v>0</v>
      </c>
      <c r="O31" s="105">
        <f>SUM(E30:O30)</f>
        <v>0</v>
      </c>
      <c r="P31" s="106">
        <f>SUM(E30:P30)</f>
        <v>0</v>
      </c>
      <c r="Q31" s="197"/>
      <c r="R31" s="201"/>
      <c r="S31" s="2840"/>
    </row>
    <row r="32" spans="1:19" ht="24" hidden="1" customHeight="1">
      <c r="A32" s="2841" t="s">
        <v>386</v>
      </c>
      <c r="B32" s="2842"/>
      <c r="C32" s="2842"/>
      <c r="D32" s="2842"/>
      <c r="E32" s="2842"/>
      <c r="F32" s="2842"/>
      <c r="G32" s="2842"/>
      <c r="H32" s="2842"/>
      <c r="I32" s="2842"/>
      <c r="J32" s="2842"/>
      <c r="K32" s="2842"/>
      <c r="L32" s="2842"/>
      <c r="M32" s="2842"/>
      <c r="N32" s="2842"/>
      <c r="O32" s="2842"/>
      <c r="P32" s="2842"/>
      <c r="Q32" s="2842"/>
      <c r="R32" s="2842"/>
      <c r="S32" s="2843"/>
    </row>
    <row r="33" spans="1:19" ht="24.75" hidden="1" customHeight="1" thickBot="1">
      <c r="A33" s="2844" t="s">
        <v>387</v>
      </c>
      <c r="B33" s="2845"/>
      <c r="C33" s="2845"/>
      <c r="D33" s="2845"/>
      <c r="E33" s="2845"/>
      <c r="F33" s="2845"/>
      <c r="G33" s="2845"/>
      <c r="H33" s="2845"/>
      <c r="I33" s="2845"/>
      <c r="J33" s="2845"/>
      <c r="K33" s="2845"/>
      <c r="L33" s="2845"/>
      <c r="M33" s="2845"/>
      <c r="N33" s="2845"/>
      <c r="O33" s="2845"/>
      <c r="P33" s="2845"/>
      <c r="Q33" s="2845"/>
      <c r="R33" s="2845"/>
      <c r="S33" s="2846"/>
    </row>
    <row r="34" spans="1:19" hidden="1">
      <c r="Q34" s="2847" t="s">
        <v>719</v>
      </c>
      <c r="R34" s="2847"/>
      <c r="S34" s="2847"/>
    </row>
    <row r="35" spans="1:19" hidden="1">
      <c r="Q35" s="458"/>
      <c r="R35" s="865"/>
      <c r="S35" s="275"/>
    </row>
    <row r="36" spans="1:19" hidden="1">
      <c r="Q36" s="2829" t="s">
        <v>720</v>
      </c>
      <c r="R36" s="2829"/>
      <c r="S36" s="2829"/>
    </row>
    <row r="37" spans="1:19" hidden="1">
      <c r="Q37" s="2830" t="s">
        <v>731</v>
      </c>
      <c r="R37" s="2830"/>
      <c r="S37" s="2830"/>
    </row>
  </sheetData>
  <mergeCells count="47">
    <mergeCell ref="B9:C9"/>
    <mergeCell ref="A1:S1"/>
    <mergeCell ref="A3:S3"/>
    <mergeCell ref="A4:B4"/>
    <mergeCell ref="C4:S4"/>
    <mergeCell ref="C5:P5"/>
    <mergeCell ref="Q5:S5"/>
    <mergeCell ref="A6:B6"/>
    <mergeCell ref="C6:P6"/>
    <mergeCell ref="Q6:S6"/>
    <mergeCell ref="A7:C8"/>
    <mergeCell ref="E7:P7"/>
    <mergeCell ref="A2:S2"/>
    <mergeCell ref="Q19:R19"/>
    <mergeCell ref="B10:C10"/>
    <mergeCell ref="Q10:R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Q20:R20"/>
    <mergeCell ref="B21:C21"/>
    <mergeCell ref="B22:C22"/>
    <mergeCell ref="B23:C23"/>
    <mergeCell ref="Q23:S24"/>
    <mergeCell ref="B24:C24"/>
    <mergeCell ref="B25:C25"/>
    <mergeCell ref="B26:C26"/>
    <mergeCell ref="A27:C27"/>
    <mergeCell ref="Q27:S27"/>
    <mergeCell ref="A28:C29"/>
    <mergeCell ref="Q28:S28"/>
    <mergeCell ref="Q29:S29"/>
    <mergeCell ref="Q36:S36"/>
    <mergeCell ref="Q37:S37"/>
    <mergeCell ref="A30:C31"/>
    <mergeCell ref="Q30:R30"/>
    <mergeCell ref="S30:S31"/>
    <mergeCell ref="A32:S32"/>
    <mergeCell ref="A33:S33"/>
    <mergeCell ref="Q34:S34"/>
  </mergeCells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30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/>
  </sheetPr>
  <dimension ref="A1:U34"/>
  <sheetViews>
    <sheetView view="pageLayout" zoomScale="70" zoomScaleNormal="80" zoomScalePageLayoutView="70" workbookViewId="0">
      <selection activeCell="C8" sqref="C8:P8"/>
    </sheetView>
  </sheetViews>
  <sheetFormatPr defaultColWidth="8.5703125" defaultRowHeight="24"/>
  <cols>
    <col min="1" max="1" width="9" style="15" customWidth="1"/>
    <col min="2" max="2" width="15.42578125" style="15" customWidth="1"/>
    <col min="3" max="3" width="47.5703125" style="15" customWidth="1"/>
    <col min="4" max="4" width="17.140625" style="15" customWidth="1"/>
    <col min="5" max="5" width="3.85546875" style="15" bestFit="1" customWidth="1"/>
    <col min="6" max="6" width="4.140625" style="15" bestFit="1" customWidth="1"/>
    <col min="7" max="8" width="3.85546875" style="15" bestFit="1" customWidth="1"/>
    <col min="9" max="9" width="4.140625" style="15" bestFit="1" customWidth="1"/>
    <col min="10" max="10" width="3.85546875" style="15" bestFit="1" customWidth="1"/>
    <col min="11" max="11" width="4.42578125" style="15" bestFit="1" customWidth="1"/>
    <col min="12" max="12" width="4.140625" style="15" bestFit="1" customWidth="1"/>
    <col min="13" max="16" width="3.85546875" style="15" bestFit="1" customWidth="1"/>
    <col min="17" max="17" width="9" style="15" customWidth="1"/>
    <col min="18" max="18" width="24.42578125" style="15" customWidth="1"/>
    <col min="19" max="19" width="32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1436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s="1000" customFormat="1" ht="24.95" customHeight="1">
      <c r="A4" s="2855" t="s">
        <v>788</v>
      </c>
      <c r="B4" s="2856"/>
      <c r="C4" s="3030" t="s">
        <v>1357</v>
      </c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1"/>
      <c r="S4" s="3032"/>
    </row>
    <row r="5" spans="1:19" s="1000" customFormat="1" ht="24.95" customHeight="1" thickBot="1">
      <c r="A5" s="3028"/>
      <c r="B5" s="3029"/>
      <c r="C5" s="3033" t="s">
        <v>1358</v>
      </c>
      <c r="D5" s="3033"/>
      <c r="E5" s="3033"/>
      <c r="F5" s="3033"/>
      <c r="G5" s="3033"/>
      <c r="H5" s="3033"/>
      <c r="I5" s="3033"/>
      <c r="J5" s="3033"/>
      <c r="K5" s="3033"/>
      <c r="L5" s="3033"/>
      <c r="M5" s="3033"/>
      <c r="N5" s="3033"/>
      <c r="O5" s="3033"/>
      <c r="P5" s="3033"/>
      <c r="Q5" s="3033"/>
      <c r="R5" s="3033"/>
      <c r="S5" s="3034"/>
    </row>
    <row r="6" spans="1:19" ht="24.95" customHeight="1">
      <c r="A6" s="2941" t="s">
        <v>789</v>
      </c>
      <c r="B6" s="2942"/>
      <c r="C6" s="2925" t="s">
        <v>1353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3019" t="s">
        <v>498</v>
      </c>
      <c r="R6" s="3020"/>
      <c r="S6" s="3021"/>
    </row>
    <row r="7" spans="1:19" ht="24.95" customHeight="1">
      <c r="A7" s="2943"/>
      <c r="B7" s="2944"/>
      <c r="C7" s="2928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3025" t="s">
        <v>1354</v>
      </c>
      <c r="R7" s="3026"/>
      <c r="S7" s="3027"/>
    </row>
    <row r="8" spans="1:19" ht="21" customHeight="1">
      <c r="A8" s="2993" t="s">
        <v>62</v>
      </c>
      <c r="B8" s="2994"/>
      <c r="C8" s="3022" t="s">
        <v>1356</v>
      </c>
      <c r="D8" s="3023"/>
      <c r="E8" s="3023"/>
      <c r="F8" s="3023"/>
      <c r="G8" s="3023"/>
      <c r="H8" s="3023"/>
      <c r="I8" s="3023"/>
      <c r="J8" s="3023"/>
      <c r="K8" s="3023"/>
      <c r="L8" s="3023"/>
      <c r="M8" s="3023"/>
      <c r="N8" s="3023"/>
      <c r="O8" s="3023"/>
      <c r="P8" s="3024"/>
      <c r="Q8" s="329" t="s">
        <v>613</v>
      </c>
      <c r="R8" s="80"/>
      <c r="S8" s="81"/>
    </row>
    <row r="9" spans="1:19" ht="24.75" thickBot="1">
      <c r="A9" s="2873"/>
      <c r="B9" s="2874"/>
      <c r="C9" s="1675" t="s">
        <v>755</v>
      </c>
      <c r="D9" s="1675"/>
      <c r="E9" s="1675"/>
      <c r="F9" s="1675"/>
      <c r="G9" s="1675"/>
      <c r="H9" s="1675"/>
      <c r="I9" s="1675"/>
      <c r="J9" s="1675"/>
      <c r="K9" s="1675"/>
      <c r="L9" s="1675"/>
      <c r="M9" s="1675"/>
      <c r="N9" s="1675"/>
      <c r="O9" s="1675"/>
      <c r="P9" s="1678"/>
      <c r="Q9" s="3041" t="s">
        <v>59</v>
      </c>
      <c r="R9" s="3042"/>
      <c r="S9" s="3043"/>
    </row>
    <row r="10" spans="1:19" ht="24.75" thickBot="1">
      <c r="A10" s="2903" t="s">
        <v>499</v>
      </c>
      <c r="B10" s="2904"/>
      <c r="C10" s="2904"/>
      <c r="D10" s="1698" t="s">
        <v>593</v>
      </c>
      <c r="E10" s="2909" t="s">
        <v>500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116" t="s">
        <v>501</v>
      </c>
      <c r="R10" s="117"/>
      <c r="S10" s="999" t="s">
        <v>502</v>
      </c>
    </row>
    <row r="11" spans="1:19" ht="21" customHeight="1">
      <c r="A11" s="3009"/>
      <c r="B11" s="3010"/>
      <c r="C11" s="3010"/>
      <c r="D11" s="165" t="s">
        <v>60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1" t="s">
        <v>11</v>
      </c>
      <c r="Q11" s="3059" t="s">
        <v>1361</v>
      </c>
      <c r="R11" s="3060"/>
      <c r="S11" s="3057" t="s">
        <v>91</v>
      </c>
    </row>
    <row r="12" spans="1:19">
      <c r="A12" s="3069" t="s">
        <v>92</v>
      </c>
      <c r="B12" s="3070"/>
      <c r="C12" s="3071"/>
      <c r="D12" s="1753">
        <v>10</v>
      </c>
      <c r="E12" s="1762">
        <v>2.5</v>
      </c>
      <c r="F12" s="1762">
        <v>2.5</v>
      </c>
      <c r="G12" s="1762">
        <v>2.5</v>
      </c>
      <c r="H12" s="1762">
        <v>2.5</v>
      </c>
      <c r="I12" s="1763"/>
      <c r="J12" s="1764"/>
      <c r="K12" s="1765"/>
      <c r="L12" s="1765"/>
      <c r="M12" s="1765"/>
      <c r="N12" s="1765"/>
      <c r="O12" s="1765"/>
      <c r="P12" s="1766"/>
      <c r="Q12" s="3061"/>
      <c r="R12" s="3062"/>
      <c r="S12" s="3058"/>
    </row>
    <row r="13" spans="1:19">
      <c r="A13" s="3072" t="s">
        <v>93</v>
      </c>
      <c r="B13" s="3073"/>
      <c r="C13" s="3074"/>
      <c r="D13" s="1754">
        <v>10</v>
      </c>
      <c r="E13" s="1767">
        <v>2.5</v>
      </c>
      <c r="F13" s="1767">
        <v>2.5</v>
      </c>
      <c r="G13" s="1767">
        <v>2.5</v>
      </c>
      <c r="H13" s="1768">
        <v>2.5</v>
      </c>
      <c r="I13" s="1769"/>
      <c r="J13" s="1770"/>
      <c r="K13" s="1771"/>
      <c r="L13" s="1771"/>
      <c r="M13" s="1771"/>
      <c r="N13" s="1771"/>
      <c r="O13" s="1771"/>
      <c r="P13" s="1772"/>
      <c r="Q13" s="3063" t="s">
        <v>1360</v>
      </c>
      <c r="R13" s="3064"/>
      <c r="S13" s="3067" t="s">
        <v>1362</v>
      </c>
    </row>
    <row r="14" spans="1:19" ht="24.75" thickBot="1">
      <c r="A14" s="1756" t="s">
        <v>1359</v>
      </c>
      <c r="B14" s="1757"/>
      <c r="C14" s="1758"/>
      <c r="D14" s="1024">
        <v>40</v>
      </c>
      <c r="E14" s="1755"/>
      <c r="F14" s="448"/>
      <c r="G14" s="1768">
        <v>4</v>
      </c>
      <c r="H14" s="1768">
        <v>4</v>
      </c>
      <c r="I14" s="1768">
        <v>4</v>
      </c>
      <c r="J14" s="1768">
        <v>4</v>
      </c>
      <c r="K14" s="1768">
        <v>4</v>
      </c>
      <c r="L14" s="1768">
        <v>4</v>
      </c>
      <c r="M14" s="1768">
        <v>4</v>
      </c>
      <c r="N14" s="1768">
        <v>4</v>
      </c>
      <c r="O14" s="1768">
        <v>4</v>
      </c>
      <c r="P14" s="1773">
        <v>4</v>
      </c>
      <c r="Q14" s="3065"/>
      <c r="R14" s="3066"/>
      <c r="S14" s="3068"/>
    </row>
    <row r="15" spans="1:19" ht="24.75" thickBot="1">
      <c r="A15" s="1756" t="s">
        <v>99</v>
      </c>
      <c r="B15" s="1757"/>
      <c r="C15" s="1758"/>
      <c r="D15" s="1024">
        <v>10</v>
      </c>
      <c r="E15" s="1755"/>
      <c r="F15" s="448"/>
      <c r="G15" s="1768">
        <v>1</v>
      </c>
      <c r="H15" s="1768">
        <v>1</v>
      </c>
      <c r="I15" s="1768">
        <v>1</v>
      </c>
      <c r="J15" s="1768">
        <v>1</v>
      </c>
      <c r="K15" s="1768">
        <v>1</v>
      </c>
      <c r="L15" s="1768">
        <v>1</v>
      </c>
      <c r="M15" s="1768">
        <v>1</v>
      </c>
      <c r="N15" s="1768">
        <v>1</v>
      </c>
      <c r="O15" s="1768">
        <v>1</v>
      </c>
      <c r="P15" s="1768">
        <v>1</v>
      </c>
      <c r="Q15" s="324" t="s">
        <v>510</v>
      </c>
      <c r="R15" s="325"/>
      <c r="S15" s="517"/>
    </row>
    <row r="16" spans="1:19">
      <c r="A16" s="1756" t="s">
        <v>100</v>
      </c>
      <c r="B16" s="1757"/>
      <c r="C16" s="1758"/>
      <c r="D16" s="1024"/>
      <c r="E16" s="1755"/>
      <c r="F16" s="448"/>
      <c r="G16" s="1755"/>
      <c r="H16" s="448"/>
      <c r="I16" s="1755"/>
      <c r="J16" s="1774"/>
      <c r="K16" s="1755"/>
      <c r="L16" s="1755"/>
      <c r="M16" s="1755"/>
      <c r="N16" s="1755"/>
      <c r="O16" s="1755"/>
      <c r="P16" s="1775"/>
      <c r="Q16" s="2951" t="s">
        <v>1355</v>
      </c>
      <c r="R16" s="2952"/>
      <c r="S16" s="2953"/>
    </row>
    <row r="17" spans="1:21" ht="24.75" thickBot="1">
      <c r="A17" s="1756" t="s">
        <v>708</v>
      </c>
      <c r="B17" s="1757"/>
      <c r="C17" s="1758"/>
      <c r="D17" s="1024">
        <v>20</v>
      </c>
      <c r="E17" s="1755"/>
      <c r="F17" s="448"/>
      <c r="G17" s="1768">
        <v>5</v>
      </c>
      <c r="H17" s="448"/>
      <c r="I17" s="1755"/>
      <c r="J17" s="1776">
        <v>5</v>
      </c>
      <c r="K17" s="1755"/>
      <c r="L17" s="1755"/>
      <c r="M17" s="1768">
        <v>5</v>
      </c>
      <c r="N17" s="1755"/>
      <c r="O17" s="1755"/>
      <c r="P17" s="1773">
        <v>5</v>
      </c>
      <c r="Q17" s="73"/>
      <c r="R17" s="74"/>
      <c r="S17" s="75"/>
    </row>
    <row r="18" spans="1:21" ht="24.75" thickBot="1">
      <c r="A18" s="3044" t="s">
        <v>101</v>
      </c>
      <c r="B18" s="3045"/>
      <c r="C18" s="3046"/>
      <c r="D18" s="1777">
        <v>10</v>
      </c>
      <c r="E18" s="1778"/>
      <c r="F18" s="1779"/>
      <c r="G18" s="1778"/>
      <c r="H18" s="1779"/>
      <c r="I18" s="1778"/>
      <c r="J18" s="1780"/>
      <c r="K18" s="1778"/>
      <c r="L18" s="1778"/>
      <c r="M18" s="1778"/>
      <c r="N18" s="1778"/>
      <c r="O18" s="1778"/>
      <c r="P18" s="1781">
        <v>10</v>
      </c>
      <c r="Q18" s="324" t="s">
        <v>511</v>
      </c>
      <c r="R18" s="325"/>
      <c r="S18" s="517"/>
    </row>
    <row r="19" spans="1:21">
      <c r="A19" s="1756"/>
      <c r="B19" s="1757"/>
      <c r="C19" s="1758"/>
      <c r="D19" s="1024"/>
      <c r="E19" s="1755"/>
      <c r="F19" s="448"/>
      <c r="G19" s="1755"/>
      <c r="H19" s="448"/>
      <c r="I19" s="1755"/>
      <c r="J19" s="1774"/>
      <c r="K19" s="1755"/>
      <c r="L19" s="1755"/>
      <c r="M19" s="1755"/>
      <c r="N19" s="1755"/>
      <c r="O19" s="1755"/>
      <c r="P19" s="1775"/>
      <c r="Q19" s="121" t="s">
        <v>1363</v>
      </c>
      <c r="R19" s="208"/>
      <c r="S19" s="188"/>
    </row>
    <row r="20" spans="1:21" ht="24.75" thickBot="1">
      <c r="A20" s="1756"/>
      <c r="B20" s="1757"/>
      <c r="C20" s="1758"/>
      <c r="D20" s="1024"/>
      <c r="E20" s="1755"/>
      <c r="F20" s="448"/>
      <c r="G20" s="1755"/>
      <c r="H20" s="448"/>
      <c r="I20" s="1755"/>
      <c r="J20" s="1774"/>
      <c r="K20" s="1755"/>
      <c r="L20" s="1755"/>
      <c r="M20" s="1755"/>
      <c r="N20" s="1755"/>
      <c r="O20" s="1755"/>
      <c r="P20" s="1775"/>
      <c r="Q20" s="73"/>
      <c r="R20" s="74"/>
      <c r="S20" s="75"/>
    </row>
    <row r="21" spans="1:21" ht="24.75" thickBot="1">
      <c r="A21" s="3044"/>
      <c r="B21" s="3045"/>
      <c r="C21" s="3046"/>
      <c r="D21" s="1777"/>
      <c r="E21" s="1778"/>
      <c r="F21" s="1779"/>
      <c r="G21" s="1778"/>
      <c r="H21" s="1779"/>
      <c r="I21" s="1778"/>
      <c r="J21" s="1780"/>
      <c r="K21" s="1778"/>
      <c r="L21" s="1778"/>
      <c r="M21" s="1778"/>
      <c r="N21" s="1778"/>
      <c r="O21" s="1778"/>
      <c r="P21" s="1782"/>
      <c r="Q21" s="3035" t="s">
        <v>504</v>
      </c>
      <c r="R21" s="3036"/>
      <c r="S21" s="3037"/>
    </row>
    <row r="22" spans="1:21">
      <c r="A22" s="3052"/>
      <c r="B22" s="3053"/>
      <c r="C22" s="3054"/>
      <c r="D22" s="166"/>
      <c r="E22" s="83"/>
      <c r="F22" s="84"/>
      <c r="G22" s="83"/>
      <c r="H22" s="84"/>
      <c r="I22" s="83"/>
      <c r="J22" s="85"/>
      <c r="K22" s="83"/>
      <c r="L22" s="83"/>
      <c r="M22" s="83"/>
      <c r="N22" s="83"/>
      <c r="O22" s="83"/>
      <c r="P22" s="87"/>
      <c r="Q22" s="3055" t="s">
        <v>12</v>
      </c>
      <c r="R22" s="3056"/>
      <c r="S22" s="213" t="s">
        <v>13</v>
      </c>
    </row>
    <row r="23" spans="1:21">
      <c r="A23" s="1700"/>
      <c r="B23" s="1701"/>
      <c r="C23" s="1702"/>
      <c r="D23" s="166"/>
      <c r="E23" s="83"/>
      <c r="F23" s="84"/>
      <c r="G23" s="83"/>
      <c r="H23" s="84"/>
      <c r="I23" s="83"/>
      <c r="J23" s="85"/>
      <c r="K23" s="83"/>
      <c r="L23" s="83"/>
      <c r="M23" s="83"/>
      <c r="N23" s="83"/>
      <c r="O23" s="83"/>
      <c r="P23" s="87"/>
      <c r="Q23" s="3049"/>
      <c r="R23" s="3050"/>
      <c r="S23" s="427"/>
    </row>
    <row r="24" spans="1:21">
      <c r="A24" s="1700"/>
      <c r="B24" s="1701"/>
      <c r="C24" s="1702"/>
      <c r="D24" s="1702"/>
      <c r="E24" s="435"/>
      <c r="F24" s="436"/>
      <c r="G24" s="435"/>
      <c r="H24" s="436"/>
      <c r="I24" s="435"/>
      <c r="J24" s="437"/>
      <c r="K24" s="435"/>
      <c r="L24" s="435"/>
      <c r="M24" s="435"/>
      <c r="N24" s="435"/>
      <c r="O24" s="435"/>
      <c r="P24" s="440"/>
      <c r="Q24" s="3047" t="s">
        <v>14</v>
      </c>
      <c r="R24" s="3048"/>
      <c r="S24" s="844"/>
      <c r="T24" s="511"/>
      <c r="U24" s="123"/>
    </row>
    <row r="25" spans="1:21" ht="24.75" thickBot="1">
      <c r="A25" s="3003"/>
      <c r="B25" s="3004"/>
      <c r="C25" s="3005"/>
      <c r="D25" s="167"/>
      <c r="E25" s="88"/>
      <c r="F25" s="89"/>
      <c r="G25" s="88"/>
      <c r="H25" s="89"/>
      <c r="I25" s="88"/>
      <c r="J25" s="90"/>
      <c r="K25" s="88"/>
      <c r="L25" s="88"/>
      <c r="M25" s="88"/>
      <c r="N25" s="88"/>
      <c r="O25" s="88"/>
      <c r="P25" s="91"/>
      <c r="Q25" s="123"/>
      <c r="R25" s="123"/>
      <c r="S25" s="279"/>
      <c r="T25" s="123"/>
    </row>
    <row r="26" spans="1:21" ht="24.75" thickBot="1">
      <c r="A26" s="2894" t="s">
        <v>61</v>
      </c>
      <c r="B26" s="2895"/>
      <c r="C26" s="2896"/>
      <c r="D26" s="92">
        <f>SUM(D12:D25)</f>
        <v>100</v>
      </c>
      <c r="E26" s="93"/>
      <c r="F26" s="94"/>
      <c r="G26" s="93"/>
      <c r="H26" s="94"/>
      <c r="I26" s="93"/>
      <c r="J26" s="94"/>
      <c r="K26" s="95"/>
      <c r="L26" s="95"/>
      <c r="M26" s="95"/>
      <c r="N26" s="95"/>
      <c r="O26" s="95"/>
      <c r="P26" s="96"/>
      <c r="Q26" s="3035" t="s">
        <v>563</v>
      </c>
      <c r="R26" s="3036"/>
      <c r="S26" s="3037"/>
    </row>
    <row r="27" spans="1:21">
      <c r="A27" s="2885" t="s">
        <v>70</v>
      </c>
      <c r="B27" s="2886"/>
      <c r="C27" s="2887"/>
      <c r="D27" s="172" t="s">
        <v>68</v>
      </c>
      <c r="E27" s="97">
        <f>SUM(E12:E25)</f>
        <v>5</v>
      </c>
      <c r="F27" s="97">
        <f>SUM(F12:F25)</f>
        <v>5</v>
      </c>
      <c r="G27" s="97">
        <f>SUM(G12:G25)</f>
        <v>15</v>
      </c>
      <c r="H27" s="97">
        <f>SUM(H12:H25)</f>
        <v>10</v>
      </c>
      <c r="I27" s="97">
        <f>+I15+I14</f>
        <v>5</v>
      </c>
      <c r="J27" s="97">
        <f>SUM(J13:J25)</f>
        <v>10</v>
      </c>
      <c r="K27" s="97">
        <f>SUM(K13:K25)</f>
        <v>5</v>
      </c>
      <c r="L27" s="97">
        <f>SUM(L12:L25)</f>
        <v>5</v>
      </c>
      <c r="M27" s="97">
        <f>SUM(M12:M25)</f>
        <v>10</v>
      </c>
      <c r="N27" s="97">
        <f>SUM(N12:N25)</f>
        <v>5</v>
      </c>
      <c r="O27" s="97">
        <f>SUM(O13:O25)</f>
        <v>5</v>
      </c>
      <c r="P27" s="98">
        <f>SUM(P13:P25)</f>
        <v>20</v>
      </c>
      <c r="Q27" s="1673" t="s">
        <v>80</v>
      </c>
      <c r="R27" s="1674"/>
      <c r="S27" s="1677"/>
    </row>
    <row r="28" spans="1:21">
      <c r="A28" s="2888"/>
      <c r="B28" s="2889"/>
      <c r="C28" s="2890"/>
      <c r="D28" s="175" t="s">
        <v>69</v>
      </c>
      <c r="E28" s="99">
        <f>E27</f>
        <v>5</v>
      </c>
      <c r="F28" s="97">
        <f>SUM(E27:F27)</f>
        <v>10</v>
      </c>
      <c r="G28" s="97">
        <f>SUM(E27:G27)</f>
        <v>25</v>
      </c>
      <c r="H28" s="97">
        <f>SUM(E27:H27)</f>
        <v>35</v>
      </c>
      <c r="I28" s="97">
        <f>SUM(E27:I27)</f>
        <v>40</v>
      </c>
      <c r="J28" s="97">
        <f>SUM(E27:J27)</f>
        <v>50</v>
      </c>
      <c r="K28" s="97">
        <f>SUM(E27:K27)</f>
        <v>55</v>
      </c>
      <c r="L28" s="97">
        <f>SUM(E27:L27)</f>
        <v>60</v>
      </c>
      <c r="M28" s="97">
        <f>SUM(E27:M27)</f>
        <v>70</v>
      </c>
      <c r="N28" s="97">
        <f>SUM(E27:N27)</f>
        <v>75</v>
      </c>
      <c r="O28" s="97">
        <f>SUM(E27:O27)</f>
        <v>80</v>
      </c>
      <c r="P28" s="98">
        <f>SUM(E27:P27)</f>
        <v>100</v>
      </c>
      <c r="Q28" s="3038"/>
      <c r="R28" s="3039"/>
      <c r="S28" s="3040"/>
    </row>
    <row r="29" spans="1:21">
      <c r="A29" s="2831" t="s">
        <v>71</v>
      </c>
      <c r="B29" s="2832"/>
      <c r="C29" s="2833"/>
      <c r="D29" s="177" t="s">
        <v>68</v>
      </c>
      <c r="E29" s="100"/>
      <c r="F29" s="101"/>
      <c r="G29" s="100"/>
      <c r="H29" s="101"/>
      <c r="I29" s="100"/>
      <c r="J29" s="101"/>
      <c r="K29" s="102"/>
      <c r="L29" s="102"/>
      <c r="M29" s="102"/>
      <c r="N29" s="102"/>
      <c r="O29" s="102"/>
      <c r="P29" s="103"/>
      <c r="Q29" s="2837" t="s">
        <v>587</v>
      </c>
      <c r="R29" s="3051"/>
      <c r="S29" s="2839">
        <f>P30</f>
        <v>0</v>
      </c>
      <c r="T29" s="123"/>
    </row>
    <row r="30" spans="1:21" ht="24.75" thickBot="1">
      <c r="A30" s="2834"/>
      <c r="B30" s="2835"/>
      <c r="C30" s="2836"/>
      <c r="D30" s="182" t="s">
        <v>72</v>
      </c>
      <c r="E30" s="104">
        <f>E29</f>
        <v>0</v>
      </c>
      <c r="F30" s="105">
        <f>SUM(E29:F29)</f>
        <v>0</v>
      </c>
      <c r="G30" s="105">
        <f>SUM(E29:G29)</f>
        <v>0</v>
      </c>
      <c r="H30" s="105">
        <f>SUM(E29:H29)</f>
        <v>0</v>
      </c>
      <c r="I30" s="105">
        <f>SUM(E29:I29)</f>
        <v>0</v>
      </c>
      <c r="J30" s="105">
        <f>SUM(E29:J29)</f>
        <v>0</v>
      </c>
      <c r="K30" s="105">
        <f>SUM(E29:K29)</f>
        <v>0</v>
      </c>
      <c r="L30" s="105">
        <f>SUM(E29:L29)</f>
        <v>0</v>
      </c>
      <c r="M30" s="105">
        <f>SUM(E29:M29)</f>
        <v>0</v>
      </c>
      <c r="N30" s="105">
        <f>SUM(E29:N29)</f>
        <v>0</v>
      </c>
      <c r="O30" s="105">
        <f>SUM(E29:O29)</f>
        <v>0</v>
      </c>
      <c r="P30" s="106">
        <f>SUM(E29:P29)</f>
        <v>0</v>
      </c>
      <c r="Q30" s="564"/>
      <c r="R30" s="565"/>
      <c r="S30" s="2840"/>
    </row>
    <row r="31" spans="1:21" hidden="1">
      <c r="Q31" s="2847" t="s">
        <v>719</v>
      </c>
      <c r="R31" s="2847"/>
      <c r="S31" s="2847"/>
    </row>
    <row r="32" spans="1:21" hidden="1">
      <c r="Q32" s="458"/>
      <c r="R32" s="865"/>
      <c r="S32" s="275"/>
    </row>
    <row r="33" spans="17:19" hidden="1">
      <c r="Q33" s="2829" t="s">
        <v>720</v>
      </c>
      <c r="R33" s="2829"/>
      <c r="S33" s="2829"/>
    </row>
    <row r="34" spans="17:19" hidden="1">
      <c r="Q34" s="2805" t="s">
        <v>743</v>
      </c>
      <c r="R34" s="2805"/>
      <c r="S34" s="2805"/>
    </row>
  </sheetData>
  <mergeCells count="40">
    <mergeCell ref="A22:C22"/>
    <mergeCell ref="Q22:R22"/>
    <mergeCell ref="S11:S12"/>
    <mergeCell ref="Q11:R12"/>
    <mergeCell ref="Q13:R14"/>
    <mergeCell ref="S13:S14"/>
    <mergeCell ref="A12:C12"/>
    <mergeCell ref="A13:C13"/>
    <mergeCell ref="Q9:S9"/>
    <mergeCell ref="A8:B9"/>
    <mergeCell ref="Q31:S31"/>
    <mergeCell ref="Q33:S33"/>
    <mergeCell ref="Q34:S34"/>
    <mergeCell ref="A18:C18"/>
    <mergeCell ref="Q24:R24"/>
    <mergeCell ref="Q23:R23"/>
    <mergeCell ref="S29:S30"/>
    <mergeCell ref="Q16:S16"/>
    <mergeCell ref="A21:C21"/>
    <mergeCell ref="A29:C30"/>
    <mergeCell ref="Q29:R29"/>
    <mergeCell ref="Q21:S21"/>
    <mergeCell ref="A10:C11"/>
    <mergeCell ref="E10:P10"/>
    <mergeCell ref="A25:C25"/>
    <mergeCell ref="Q26:S26"/>
    <mergeCell ref="A26:C26"/>
    <mergeCell ref="A27:C28"/>
    <mergeCell ref="Q28:S28"/>
    <mergeCell ref="A1:S1"/>
    <mergeCell ref="A3:S3"/>
    <mergeCell ref="Q6:S6"/>
    <mergeCell ref="C8:P8"/>
    <mergeCell ref="Q7:S7"/>
    <mergeCell ref="A2:S2"/>
    <mergeCell ref="A4:B5"/>
    <mergeCell ref="C4:S4"/>
    <mergeCell ref="C5:S5"/>
    <mergeCell ref="A6:B7"/>
    <mergeCell ref="C6:P7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7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view="pageLayout" workbookViewId="0">
      <selection activeCell="A5" sqref="A5:P5"/>
    </sheetView>
  </sheetViews>
  <sheetFormatPr defaultColWidth="9" defaultRowHeight="24"/>
  <cols>
    <col min="1" max="9" width="9" style="15"/>
    <col min="10" max="10" width="41.5703125" style="15" customWidth="1"/>
    <col min="11" max="11" width="33" style="15" customWidth="1"/>
    <col min="12" max="16384" width="9" style="15"/>
  </cols>
  <sheetData>
    <row r="1" spans="1:11">
      <c r="A1" s="2803" t="s">
        <v>30</v>
      </c>
      <c r="B1" s="2803"/>
      <c r="C1" s="2803"/>
      <c r="D1" s="2803"/>
      <c r="E1" s="2803"/>
      <c r="F1" s="2803"/>
      <c r="G1" s="2803"/>
      <c r="H1" s="2803"/>
      <c r="I1" s="2803"/>
      <c r="J1" s="2803"/>
      <c r="K1" s="19"/>
    </row>
    <row r="2" spans="1:11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11">
      <c r="A3" s="33" t="s">
        <v>16</v>
      </c>
      <c r="B3" s="2801" t="s">
        <v>1141</v>
      </c>
      <c r="C3" s="2801"/>
      <c r="D3" s="2801"/>
      <c r="E3" s="2801"/>
      <c r="F3" s="2801"/>
      <c r="G3" s="2801"/>
      <c r="H3" s="2801"/>
      <c r="I3" s="2801"/>
      <c r="J3" s="2801"/>
      <c r="K3" s="13"/>
    </row>
    <row r="4" spans="1:11">
      <c r="A4" s="2801" t="s">
        <v>50</v>
      </c>
      <c r="B4" s="2801"/>
      <c r="C4" s="2801"/>
      <c r="D4" s="2801"/>
      <c r="E4" s="2801"/>
      <c r="F4" s="2801"/>
      <c r="G4" s="2801"/>
      <c r="H4" s="2801"/>
      <c r="I4" s="2801"/>
      <c r="J4" s="2801"/>
      <c r="K4" s="13"/>
    </row>
    <row r="5" spans="1:11">
      <c r="A5" s="2801" t="s">
        <v>51</v>
      </c>
      <c r="B5" s="2801"/>
      <c r="C5" s="2801"/>
      <c r="D5" s="2801"/>
      <c r="E5" s="2801"/>
      <c r="F5" s="2801"/>
      <c r="G5" s="2801"/>
      <c r="H5" s="2801"/>
      <c r="I5" s="2801"/>
      <c r="J5" s="2801"/>
      <c r="K5" s="13"/>
    </row>
    <row r="6" spans="1:11">
      <c r="A6" s="33"/>
      <c r="B6" s="2801" t="s">
        <v>1142</v>
      </c>
      <c r="C6" s="2801"/>
      <c r="D6" s="2801"/>
      <c r="E6" s="2801"/>
      <c r="F6" s="2801"/>
      <c r="G6" s="2801"/>
      <c r="H6" s="2801"/>
      <c r="I6" s="2801"/>
      <c r="J6" s="2801"/>
      <c r="K6" s="13"/>
    </row>
    <row r="7" spans="1:11">
      <c r="A7" s="2801" t="s">
        <v>52</v>
      </c>
      <c r="B7" s="2801"/>
      <c r="C7" s="2801"/>
      <c r="D7" s="2801"/>
      <c r="E7" s="2801"/>
      <c r="F7" s="2801"/>
      <c r="G7" s="2801"/>
      <c r="H7" s="2801"/>
      <c r="I7" s="2801"/>
      <c r="J7" s="2801"/>
      <c r="K7" s="13"/>
    </row>
    <row r="8" spans="1:11">
      <c r="A8" s="2801" t="s">
        <v>1976</v>
      </c>
      <c r="B8" s="2801"/>
      <c r="C8" s="2801"/>
      <c r="D8" s="2801"/>
      <c r="E8" s="2801"/>
      <c r="F8" s="2801"/>
      <c r="G8" s="2801"/>
      <c r="H8" s="2801"/>
      <c r="I8" s="2801"/>
      <c r="J8" s="2801"/>
      <c r="K8" s="13"/>
    </row>
    <row r="9" spans="1:11">
      <c r="A9" s="2802" t="s">
        <v>53</v>
      </c>
      <c r="B9" s="2802"/>
      <c r="C9" s="2802"/>
      <c r="D9" s="2802"/>
      <c r="E9" s="2802"/>
      <c r="F9" s="2802"/>
      <c r="G9" s="2802"/>
      <c r="H9" s="2802"/>
      <c r="I9" s="2802"/>
      <c r="J9" s="2802"/>
      <c r="K9" s="13"/>
    </row>
    <row r="10" spans="1:1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pans="1:11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pans="1:1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</row>
  </sheetData>
  <mergeCells count="8">
    <mergeCell ref="A8:J8"/>
    <mergeCell ref="A9:J9"/>
    <mergeCell ref="A1:J1"/>
    <mergeCell ref="B3:J3"/>
    <mergeCell ref="A4:J4"/>
    <mergeCell ref="A5:J5"/>
    <mergeCell ref="B6:J6"/>
    <mergeCell ref="A7:J7"/>
  </mergeCells>
  <phoneticPr fontId="57" type="noConversion"/>
  <pageMargins left="1.1811" right="0" top="0.75" bottom="0.75" header="0.3" footer="0.3"/>
  <pageSetup paperSize="9" orientation="landscape" r:id="rId1"/>
  <extLst>
    <ext xmlns:mx="http://schemas.microsoft.com/office/mac/excel/2008/main" uri="{64002731-A6B0-56B0-2670-7721B7C09600}">
      <mx:PLV Mode="1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-0.249977111117893"/>
  </sheetPr>
  <dimension ref="A1:S41"/>
  <sheetViews>
    <sheetView zoomScale="80" zoomScaleNormal="80" zoomScalePageLayoutView="80" workbookViewId="0">
      <selection activeCell="A2" sqref="A2:S2"/>
    </sheetView>
  </sheetViews>
  <sheetFormatPr defaultColWidth="8.5703125" defaultRowHeight="24"/>
  <cols>
    <col min="1" max="1" width="8.5703125" style="15"/>
    <col min="2" max="2" width="17" style="15" customWidth="1"/>
    <col min="3" max="3" width="35.5703125" style="15" customWidth="1"/>
    <col min="4" max="4" width="15.42578125" style="15" bestFit="1" customWidth="1"/>
    <col min="5" max="5" width="4.140625" style="15" bestFit="1" customWidth="1"/>
    <col min="6" max="6" width="4.42578125" style="15" bestFit="1" customWidth="1"/>
    <col min="7" max="7" width="4.85546875" style="15" bestFit="1" customWidth="1"/>
    <col min="8" max="8" width="4.140625" style="15" bestFit="1" customWidth="1"/>
    <col min="9" max="9" width="4.42578125" style="15" customWidth="1"/>
    <col min="10" max="10" width="3.5703125" style="15" customWidth="1"/>
    <col min="11" max="11" width="4.42578125" style="15" customWidth="1"/>
    <col min="12" max="12" width="3.5703125" style="15" customWidth="1"/>
    <col min="13" max="16" width="4.42578125" style="15" customWidth="1"/>
    <col min="17" max="17" width="8.5703125" style="15"/>
    <col min="18" max="18" width="26.5703125" style="15" customWidth="1"/>
    <col min="19" max="19" width="16.8554687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1437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>
      <c r="A4" s="2855" t="s">
        <v>786</v>
      </c>
      <c r="B4" s="2856"/>
      <c r="C4" s="3121" t="s">
        <v>311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24.75" thickBot="1">
      <c r="A5" s="3028"/>
      <c r="B5" s="3029"/>
      <c r="C5" s="3124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>
      <c r="A6" s="2941" t="s">
        <v>337</v>
      </c>
      <c r="B6" s="2926"/>
      <c r="C6" s="2925" t="s">
        <v>1396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2868" t="s">
        <v>564</v>
      </c>
      <c r="R6" s="2869"/>
      <c r="S6" s="2870"/>
    </row>
    <row r="7" spans="1:19" ht="21" customHeight="1">
      <c r="A7" s="2943"/>
      <c r="B7" s="2929"/>
      <c r="C7" s="2928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2921" t="s">
        <v>1367</v>
      </c>
      <c r="R7" s="2922"/>
      <c r="S7" s="2923"/>
    </row>
    <row r="8" spans="1:19" ht="21" customHeight="1">
      <c r="A8" s="2871" t="s">
        <v>312</v>
      </c>
      <c r="B8" s="2872"/>
      <c r="C8" s="2979" t="s">
        <v>313</v>
      </c>
      <c r="D8" s="2980"/>
      <c r="E8" s="2980"/>
      <c r="F8" s="2980"/>
      <c r="G8" s="2980"/>
      <c r="H8" s="2980"/>
      <c r="I8" s="2980"/>
      <c r="J8" s="2980"/>
      <c r="K8" s="2980"/>
      <c r="L8" s="2980"/>
      <c r="M8" s="2980"/>
      <c r="N8" s="2980"/>
      <c r="O8" s="2980"/>
      <c r="P8" s="2995"/>
      <c r="Q8" s="73" t="s">
        <v>613</v>
      </c>
      <c r="R8" s="80"/>
      <c r="S8" s="75"/>
    </row>
    <row r="9" spans="1:19" ht="24.75" thickBot="1">
      <c r="A9" s="2873"/>
      <c r="B9" s="2874"/>
      <c r="C9" s="2877"/>
      <c r="D9" s="2878"/>
      <c r="E9" s="2878"/>
      <c r="F9" s="2878"/>
      <c r="G9" s="2878"/>
      <c r="H9" s="2878"/>
      <c r="I9" s="2878"/>
      <c r="J9" s="2878"/>
      <c r="K9" s="2878"/>
      <c r="L9" s="2878"/>
      <c r="M9" s="2878"/>
      <c r="N9" s="2878"/>
      <c r="O9" s="2878"/>
      <c r="P9" s="2957"/>
      <c r="Q9" s="3041" t="s">
        <v>1014</v>
      </c>
      <c r="R9" s="3042"/>
      <c r="S9" s="3043"/>
    </row>
    <row r="10" spans="1:19" ht="24.75" thickBot="1">
      <c r="A10" s="2903" t="s">
        <v>499</v>
      </c>
      <c r="B10" s="2904"/>
      <c r="C10" s="2904"/>
      <c r="D10" s="1477" t="s">
        <v>585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532</v>
      </c>
      <c r="R10" s="325"/>
      <c r="S10" s="326" t="s">
        <v>502</v>
      </c>
    </row>
    <row r="11" spans="1:19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1456" t="s">
        <v>1364</v>
      </c>
      <c r="R11" s="208"/>
      <c r="S11" s="1783" t="s">
        <v>465</v>
      </c>
    </row>
    <row r="12" spans="1:19">
      <c r="A12" s="3118" t="s">
        <v>314</v>
      </c>
      <c r="B12" s="3119"/>
      <c r="C12" s="3120"/>
      <c r="D12" s="186">
        <f>SUM(D13+D14+D17+D18+D19+D20)</f>
        <v>68</v>
      </c>
      <c r="E12" s="293"/>
      <c r="F12" s="1470"/>
      <c r="G12" s="293"/>
      <c r="H12" s="1470"/>
      <c r="I12" s="294"/>
      <c r="J12" s="295"/>
      <c r="K12" s="294"/>
      <c r="L12" s="294"/>
      <c r="M12" s="294"/>
      <c r="N12" s="294"/>
      <c r="O12" s="294"/>
      <c r="P12" s="296"/>
      <c r="Q12" s="2964" t="s">
        <v>1365</v>
      </c>
      <c r="R12" s="3098"/>
      <c r="S12" s="187"/>
    </row>
    <row r="13" spans="1:19">
      <c r="A13" s="3114" t="s">
        <v>316</v>
      </c>
      <c r="B13" s="3115"/>
      <c r="C13" s="3116"/>
      <c r="D13" s="297">
        <f>SUM(E13:O13)</f>
        <v>2</v>
      </c>
      <c r="E13" s="298">
        <v>2</v>
      </c>
      <c r="F13" s="299"/>
      <c r="G13" s="300"/>
      <c r="H13" s="299"/>
      <c r="I13" s="300"/>
      <c r="J13" s="301"/>
      <c r="K13" s="300"/>
      <c r="L13" s="300"/>
      <c r="M13" s="300"/>
      <c r="N13" s="300"/>
      <c r="O13" s="300"/>
      <c r="P13" s="302"/>
      <c r="Q13" s="2951" t="s">
        <v>1366</v>
      </c>
      <c r="R13" s="3117"/>
      <c r="S13" s="187"/>
    </row>
    <row r="14" spans="1:19">
      <c r="A14" s="3052" t="s">
        <v>318</v>
      </c>
      <c r="B14" s="3053"/>
      <c r="C14" s="3054"/>
      <c r="D14" s="303">
        <f>SUM(E14:P14)</f>
        <v>24</v>
      </c>
      <c r="E14" s="298">
        <v>2</v>
      </c>
      <c r="F14" s="298">
        <v>2</v>
      </c>
      <c r="G14" s="298">
        <v>2</v>
      </c>
      <c r="H14" s="298">
        <v>2</v>
      </c>
      <c r="I14" s="298">
        <v>2</v>
      </c>
      <c r="J14" s="298">
        <v>2</v>
      </c>
      <c r="K14" s="298">
        <v>2</v>
      </c>
      <c r="L14" s="298">
        <v>2</v>
      </c>
      <c r="M14" s="298">
        <v>2</v>
      </c>
      <c r="N14" s="298">
        <v>2</v>
      </c>
      <c r="O14" s="298">
        <v>2</v>
      </c>
      <c r="P14" s="298">
        <v>2</v>
      </c>
      <c r="Q14" s="3103"/>
      <c r="R14" s="3105"/>
      <c r="S14" s="187"/>
    </row>
    <row r="15" spans="1:19" ht="24.75" thickBot="1">
      <c r="A15" s="3052" t="s">
        <v>320</v>
      </c>
      <c r="B15" s="3053"/>
      <c r="C15" s="3054"/>
      <c r="D15" s="303"/>
      <c r="E15" s="219"/>
      <c r="F15" s="220"/>
      <c r="G15" s="219"/>
      <c r="H15" s="220"/>
      <c r="I15" s="219"/>
      <c r="J15" s="222"/>
      <c r="K15" s="219"/>
      <c r="L15" s="219"/>
      <c r="M15" s="219"/>
      <c r="N15" s="219"/>
      <c r="O15" s="219"/>
      <c r="P15" s="224"/>
      <c r="Q15" s="3103"/>
      <c r="R15" s="3105"/>
      <c r="S15" s="365"/>
    </row>
    <row r="16" spans="1:19" ht="24.75" thickBot="1">
      <c r="A16" s="3052" t="s">
        <v>321</v>
      </c>
      <c r="B16" s="3053"/>
      <c r="C16" s="3054"/>
      <c r="D16" s="303"/>
      <c r="E16" s="219"/>
      <c r="F16" s="220"/>
      <c r="G16" s="219"/>
      <c r="H16" s="220"/>
      <c r="I16" s="219"/>
      <c r="J16" s="222"/>
      <c r="K16" s="219"/>
      <c r="L16" s="219"/>
      <c r="M16" s="219"/>
      <c r="N16" s="219"/>
      <c r="O16" s="219"/>
      <c r="P16" s="224"/>
      <c r="Q16" s="324" t="s">
        <v>510</v>
      </c>
      <c r="R16" s="325"/>
      <c r="S16" s="517"/>
    </row>
    <row r="17" spans="1:19">
      <c r="A17" s="3052" t="s">
        <v>322</v>
      </c>
      <c r="B17" s="3053"/>
      <c r="C17" s="3054"/>
      <c r="D17" s="303">
        <f t="shared" ref="D17:D20" si="0">SUM(E17:P17)</f>
        <v>6</v>
      </c>
      <c r="E17" s="298">
        <v>0.5</v>
      </c>
      <c r="F17" s="298">
        <v>0.5</v>
      </c>
      <c r="G17" s="298">
        <v>0.5</v>
      </c>
      <c r="H17" s="298">
        <v>0.5</v>
      </c>
      <c r="I17" s="298">
        <v>0.5</v>
      </c>
      <c r="J17" s="298">
        <v>0.5</v>
      </c>
      <c r="K17" s="298">
        <v>0.5</v>
      </c>
      <c r="L17" s="298">
        <v>0.5</v>
      </c>
      <c r="M17" s="298">
        <v>0.5</v>
      </c>
      <c r="N17" s="298">
        <v>0.5</v>
      </c>
      <c r="O17" s="298">
        <v>0.5</v>
      </c>
      <c r="P17" s="298">
        <v>0.5</v>
      </c>
      <c r="Q17" s="2951" t="s">
        <v>323</v>
      </c>
      <c r="R17" s="2952"/>
      <c r="S17" s="188"/>
    </row>
    <row r="18" spans="1:19">
      <c r="A18" s="3052" t="s">
        <v>324</v>
      </c>
      <c r="B18" s="3053"/>
      <c r="C18" s="3054"/>
      <c r="D18" s="303">
        <f t="shared" si="0"/>
        <v>6</v>
      </c>
      <c r="E18" s="298">
        <v>0.5</v>
      </c>
      <c r="F18" s="298">
        <v>0.5</v>
      </c>
      <c r="G18" s="298">
        <v>0.5</v>
      </c>
      <c r="H18" s="298">
        <v>0.5</v>
      </c>
      <c r="I18" s="298">
        <v>0.5</v>
      </c>
      <c r="J18" s="298">
        <v>0.5</v>
      </c>
      <c r="K18" s="298">
        <v>0.5</v>
      </c>
      <c r="L18" s="298">
        <v>0.5</v>
      </c>
      <c r="M18" s="298">
        <v>0.5</v>
      </c>
      <c r="N18" s="298">
        <v>0.5</v>
      </c>
      <c r="O18" s="298">
        <v>0.5</v>
      </c>
      <c r="P18" s="298">
        <v>0.5</v>
      </c>
      <c r="Q18" s="1455"/>
      <c r="R18" s="1466"/>
      <c r="S18" s="81"/>
    </row>
    <row r="19" spans="1:19" ht="24.75" thickBot="1">
      <c r="A19" s="3052" t="s">
        <v>325</v>
      </c>
      <c r="B19" s="3053"/>
      <c r="C19" s="3054"/>
      <c r="D19" s="303">
        <f t="shared" si="0"/>
        <v>12</v>
      </c>
      <c r="E19" s="298">
        <v>1</v>
      </c>
      <c r="F19" s="298">
        <v>1</v>
      </c>
      <c r="G19" s="298">
        <v>1</v>
      </c>
      <c r="H19" s="298">
        <v>1</v>
      </c>
      <c r="I19" s="298">
        <v>1</v>
      </c>
      <c r="J19" s="298">
        <v>1</v>
      </c>
      <c r="K19" s="298">
        <v>1</v>
      </c>
      <c r="L19" s="298">
        <v>1</v>
      </c>
      <c r="M19" s="298">
        <v>1</v>
      </c>
      <c r="N19" s="298">
        <v>1</v>
      </c>
      <c r="O19" s="298">
        <v>1</v>
      </c>
      <c r="P19" s="298">
        <v>1</v>
      </c>
      <c r="Q19" s="73"/>
      <c r="R19" s="74"/>
      <c r="S19" s="75"/>
    </row>
    <row r="20" spans="1:19" ht="24.75" thickBot="1">
      <c r="A20" s="3052" t="s">
        <v>326</v>
      </c>
      <c r="B20" s="3053"/>
      <c r="C20" s="3054"/>
      <c r="D20" s="303">
        <f t="shared" si="0"/>
        <v>18</v>
      </c>
      <c r="E20" s="298">
        <v>1.5</v>
      </c>
      <c r="F20" s="298">
        <v>1.5</v>
      </c>
      <c r="G20" s="298">
        <v>1.5</v>
      </c>
      <c r="H20" s="298">
        <v>1.5</v>
      </c>
      <c r="I20" s="298">
        <v>1.5</v>
      </c>
      <c r="J20" s="298">
        <v>1.5</v>
      </c>
      <c r="K20" s="298">
        <v>1.5</v>
      </c>
      <c r="L20" s="298">
        <v>1.5</v>
      </c>
      <c r="M20" s="298">
        <v>1.5</v>
      </c>
      <c r="N20" s="298">
        <v>1.5</v>
      </c>
      <c r="O20" s="298">
        <v>1.5</v>
      </c>
      <c r="P20" s="298">
        <v>1.5</v>
      </c>
      <c r="Q20" s="324" t="s">
        <v>511</v>
      </c>
      <c r="R20" s="325"/>
      <c r="S20" s="517"/>
    </row>
    <row r="21" spans="1:19">
      <c r="A21" s="3106" t="s">
        <v>327</v>
      </c>
      <c r="B21" s="3107"/>
      <c r="C21" s="3108"/>
      <c r="D21" s="304">
        <v>12</v>
      </c>
      <c r="E21" s="225"/>
      <c r="F21" s="226"/>
      <c r="G21" s="225"/>
      <c r="H21" s="226"/>
      <c r="I21" s="225"/>
      <c r="J21" s="228"/>
      <c r="K21" s="225"/>
      <c r="L21" s="225"/>
      <c r="M21" s="225"/>
      <c r="N21" s="225"/>
      <c r="O21" s="225"/>
      <c r="P21" s="230"/>
      <c r="Q21" s="121" t="s">
        <v>24</v>
      </c>
      <c r="R21" s="208"/>
      <c r="S21" s="188"/>
    </row>
    <row r="22" spans="1:19" ht="24.75" thickBot="1">
      <c r="A22" s="2964" t="s">
        <v>328</v>
      </c>
      <c r="B22" s="2965"/>
      <c r="C22" s="3098"/>
      <c r="D22" s="200">
        <f>SUM(E22:P22)</f>
        <v>12</v>
      </c>
      <c r="E22" s="298">
        <v>1</v>
      </c>
      <c r="F22" s="298">
        <v>1</v>
      </c>
      <c r="G22" s="298">
        <v>1</v>
      </c>
      <c r="H22" s="298">
        <v>1</v>
      </c>
      <c r="I22" s="298">
        <v>1</v>
      </c>
      <c r="J22" s="298">
        <v>1</v>
      </c>
      <c r="K22" s="298">
        <v>1</v>
      </c>
      <c r="L22" s="298">
        <v>1</v>
      </c>
      <c r="M22" s="298">
        <v>1</v>
      </c>
      <c r="N22" s="298">
        <v>1</v>
      </c>
      <c r="O22" s="298">
        <v>1</v>
      </c>
      <c r="P22" s="298">
        <v>1</v>
      </c>
      <c r="Q22" s="73"/>
      <c r="R22" s="74"/>
      <c r="S22" s="75"/>
    </row>
    <row r="23" spans="1:19" ht="24.75" thickBot="1">
      <c r="A23" s="3109" t="s">
        <v>329</v>
      </c>
      <c r="B23" s="3110"/>
      <c r="C23" s="3111"/>
      <c r="D23" s="304">
        <f>SUM(D24:D27)</f>
        <v>20</v>
      </c>
      <c r="E23" s="77"/>
      <c r="F23" s="231"/>
      <c r="G23" s="77"/>
      <c r="H23" s="231"/>
      <c r="I23" s="77"/>
      <c r="J23" s="232"/>
      <c r="K23" s="77"/>
      <c r="L23" s="77"/>
      <c r="M23" s="77"/>
      <c r="N23" s="77"/>
      <c r="O23" s="77"/>
      <c r="P23" s="78"/>
      <c r="Q23" s="3035" t="s">
        <v>504</v>
      </c>
      <c r="R23" s="3036"/>
      <c r="S23" s="3037"/>
    </row>
    <row r="24" spans="1:19">
      <c r="A24" s="2964" t="s">
        <v>330</v>
      </c>
      <c r="B24" s="2965"/>
      <c r="C24" s="3098"/>
      <c r="D24" s="200">
        <f>SUM(E24:P24)</f>
        <v>5</v>
      </c>
      <c r="E24" s="77"/>
      <c r="F24" s="231"/>
      <c r="G24" s="77"/>
      <c r="H24" s="231"/>
      <c r="I24" s="77"/>
      <c r="J24" s="232"/>
      <c r="K24" s="77"/>
      <c r="L24" s="77"/>
      <c r="M24" s="77"/>
      <c r="N24" s="298">
        <v>5</v>
      </c>
      <c r="O24" s="1467"/>
      <c r="P24" s="253"/>
      <c r="Q24" s="3112" t="s">
        <v>12</v>
      </c>
      <c r="R24" s="3113"/>
      <c r="S24" s="213" t="s">
        <v>13</v>
      </c>
    </row>
    <row r="25" spans="1:19">
      <c r="A25" s="2964" t="s">
        <v>331</v>
      </c>
      <c r="B25" s="2965"/>
      <c r="C25" s="3098"/>
      <c r="D25" s="200">
        <f t="shared" ref="D25:D27" si="1">SUM(E25:P25)</f>
        <v>5</v>
      </c>
      <c r="E25" s="83"/>
      <c r="F25" s="84"/>
      <c r="G25" s="83"/>
      <c r="H25" s="84"/>
      <c r="I25" s="83"/>
      <c r="J25" s="85"/>
      <c r="K25" s="83"/>
      <c r="L25" s="83"/>
      <c r="M25" s="83"/>
      <c r="N25" s="305"/>
      <c r="O25" s="298">
        <v>5</v>
      </c>
      <c r="P25" s="306"/>
      <c r="Q25" s="3099"/>
      <c r="R25" s="3100"/>
      <c r="S25" s="120">
        <v>0</v>
      </c>
    </row>
    <row r="26" spans="1:19">
      <c r="A26" s="2964" t="s">
        <v>332</v>
      </c>
      <c r="B26" s="2965"/>
      <c r="C26" s="3098"/>
      <c r="D26" s="200">
        <f t="shared" si="1"/>
        <v>5</v>
      </c>
      <c r="E26" s="83"/>
      <c r="F26" s="84"/>
      <c r="G26" s="83"/>
      <c r="H26" s="84"/>
      <c r="I26" s="83"/>
      <c r="J26" s="85"/>
      <c r="K26" s="83"/>
      <c r="L26" s="83"/>
      <c r="M26" s="83"/>
      <c r="N26" s="305"/>
      <c r="O26" s="305"/>
      <c r="P26" s="298">
        <v>5</v>
      </c>
      <c r="Q26" s="3101"/>
      <c r="R26" s="3102"/>
      <c r="S26" s="307"/>
    </row>
    <row r="27" spans="1:19" ht="24.75" thickBot="1">
      <c r="A27" s="2964" t="s">
        <v>333</v>
      </c>
      <c r="B27" s="2965"/>
      <c r="C27" s="3098"/>
      <c r="D27" s="200">
        <f t="shared" si="1"/>
        <v>5</v>
      </c>
      <c r="E27" s="83"/>
      <c r="F27" s="84"/>
      <c r="G27" s="83"/>
      <c r="H27" s="84"/>
      <c r="I27" s="83"/>
      <c r="J27" s="85"/>
      <c r="K27" s="83"/>
      <c r="L27" s="83"/>
      <c r="M27" s="83"/>
      <c r="N27" s="305"/>
      <c r="O27" s="305"/>
      <c r="P27" s="298">
        <v>5</v>
      </c>
      <c r="Q27" s="650" t="s">
        <v>341</v>
      </c>
      <c r="R27" s="651"/>
      <c r="S27" s="652"/>
    </row>
    <row r="28" spans="1:19" ht="24.75" thickBot="1">
      <c r="A28" s="3103" t="s">
        <v>334</v>
      </c>
      <c r="B28" s="3104"/>
      <c r="C28" s="3105"/>
      <c r="D28" s="167"/>
      <c r="E28" s="88"/>
      <c r="F28" s="89"/>
      <c r="G28" s="88"/>
      <c r="H28" s="89"/>
      <c r="I28" s="88"/>
      <c r="J28" s="90"/>
      <c r="K28" s="88"/>
      <c r="L28" s="88"/>
      <c r="M28" s="88"/>
      <c r="N28" s="88"/>
      <c r="O28" s="88"/>
      <c r="P28" s="91"/>
      <c r="Q28" s="3035" t="s">
        <v>563</v>
      </c>
      <c r="R28" s="3036"/>
      <c r="S28" s="3037"/>
    </row>
    <row r="29" spans="1:19">
      <c r="A29" s="2894" t="s">
        <v>61</v>
      </c>
      <c r="B29" s="2895"/>
      <c r="C29" s="2896"/>
      <c r="D29" s="92">
        <f>D12+D21+D23</f>
        <v>100</v>
      </c>
      <c r="E29" s="93"/>
      <c r="F29" s="94"/>
      <c r="G29" s="93"/>
      <c r="H29" s="94"/>
      <c r="I29" s="93"/>
      <c r="J29" s="94"/>
      <c r="K29" s="95"/>
      <c r="L29" s="95"/>
      <c r="M29" s="95"/>
      <c r="N29" s="95"/>
      <c r="O29" s="95"/>
      <c r="P29" s="96"/>
      <c r="Q29" s="2951" t="s">
        <v>335</v>
      </c>
      <c r="R29" s="2952"/>
      <c r="S29" s="2953"/>
    </row>
    <row r="30" spans="1:19">
      <c r="A30" s="2885" t="s">
        <v>484</v>
      </c>
      <c r="B30" s="2886"/>
      <c r="C30" s="2887"/>
      <c r="D30" s="172" t="s">
        <v>68</v>
      </c>
      <c r="E30" s="97">
        <f>SUM(E12:E28)</f>
        <v>8.5</v>
      </c>
      <c r="F30" s="97">
        <f>SUM(F12:F28)</f>
        <v>6.5</v>
      </c>
      <c r="G30" s="97">
        <f t="shared" ref="G30:P30" si="2">SUM(G12:G28)</f>
        <v>6.5</v>
      </c>
      <c r="H30" s="97">
        <f t="shared" si="2"/>
        <v>6.5</v>
      </c>
      <c r="I30" s="97">
        <f t="shared" si="2"/>
        <v>6.5</v>
      </c>
      <c r="J30" s="97">
        <f t="shared" si="2"/>
        <v>6.5</v>
      </c>
      <c r="K30" s="97">
        <f t="shared" si="2"/>
        <v>6.5</v>
      </c>
      <c r="L30" s="97">
        <f t="shared" si="2"/>
        <v>6.5</v>
      </c>
      <c r="M30" s="97">
        <f t="shared" si="2"/>
        <v>6.5</v>
      </c>
      <c r="N30" s="97">
        <f t="shared" si="2"/>
        <v>11.5</v>
      </c>
      <c r="O30" s="97">
        <f t="shared" si="2"/>
        <v>11.5</v>
      </c>
      <c r="P30" s="97">
        <f t="shared" si="2"/>
        <v>16.5</v>
      </c>
      <c r="Q30" s="2964" t="s">
        <v>336</v>
      </c>
      <c r="R30" s="2965"/>
      <c r="S30" s="2966"/>
    </row>
    <row r="31" spans="1:19">
      <c r="A31" s="2888"/>
      <c r="B31" s="2889"/>
      <c r="C31" s="2890"/>
      <c r="D31" s="175" t="s">
        <v>69</v>
      </c>
      <c r="E31" s="99">
        <f>E30</f>
        <v>8.5</v>
      </c>
      <c r="F31" s="97">
        <f>SUM(E30:F30)</f>
        <v>15</v>
      </c>
      <c r="G31" s="97">
        <f>SUM(E30:G30)</f>
        <v>21.5</v>
      </c>
      <c r="H31" s="97">
        <f>SUM(E30:H30)</f>
        <v>28</v>
      </c>
      <c r="I31" s="97">
        <f>SUM(E30:I30)</f>
        <v>34.5</v>
      </c>
      <c r="J31" s="97">
        <f>SUM(E30:J30)</f>
        <v>41</v>
      </c>
      <c r="K31" s="97">
        <f>SUM(E30:K30)</f>
        <v>47.5</v>
      </c>
      <c r="L31" s="97">
        <f>SUM(E30:L30)</f>
        <v>54</v>
      </c>
      <c r="M31" s="97">
        <f>SUM(E30:M30)</f>
        <v>60.5</v>
      </c>
      <c r="N31" s="97">
        <f>SUM(E30:N30)</f>
        <v>72</v>
      </c>
      <c r="O31" s="97">
        <f>SUM(E30:O30)</f>
        <v>83.5</v>
      </c>
      <c r="P31" s="98">
        <f>SUM(E30:P30)</f>
        <v>100</v>
      </c>
      <c r="Q31" s="3038"/>
      <c r="R31" s="3039"/>
      <c r="S31" s="3040"/>
    </row>
    <row r="32" spans="1:19">
      <c r="A32" s="2831" t="s">
        <v>487</v>
      </c>
      <c r="B32" s="2832"/>
      <c r="C32" s="2833"/>
      <c r="D32" s="177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3"/>
      <c r="Q32" s="2837" t="s">
        <v>614</v>
      </c>
      <c r="R32" s="2838"/>
      <c r="S32" s="2839">
        <f>P33</f>
        <v>0</v>
      </c>
    </row>
    <row r="33" spans="1:19" ht="24.75" thickBot="1">
      <c r="A33" s="2834"/>
      <c r="B33" s="2835"/>
      <c r="C33" s="2836"/>
      <c r="D33" s="182" t="s">
        <v>72</v>
      </c>
      <c r="E33" s="104">
        <f>E32</f>
        <v>0</v>
      </c>
      <c r="F33" s="105">
        <f>SUM(E32:F32)</f>
        <v>0</v>
      </c>
      <c r="G33" s="105">
        <f>SUM(E32:G32)</f>
        <v>0</v>
      </c>
      <c r="H33" s="105">
        <f>SUM(E32:H32)</f>
        <v>0</v>
      </c>
      <c r="I33" s="105">
        <f>SUM(E32:I32)</f>
        <v>0</v>
      </c>
      <c r="J33" s="105">
        <f>SUM(E32:J32)</f>
        <v>0</v>
      </c>
      <c r="K33" s="105">
        <f>SUM(E32:K32)</f>
        <v>0</v>
      </c>
      <c r="L33" s="105">
        <f>SUM(E32:L32)</f>
        <v>0</v>
      </c>
      <c r="M33" s="105">
        <f>SUM(E32:M32)</f>
        <v>0</v>
      </c>
      <c r="N33" s="105">
        <f>SUM(E32:N32)</f>
        <v>0</v>
      </c>
      <c r="O33" s="105">
        <f>SUM(E32:O32)</f>
        <v>0</v>
      </c>
      <c r="P33" s="106">
        <f>SUM(E32:P32)</f>
        <v>0</v>
      </c>
      <c r="Q33" s="197"/>
      <c r="R33" s="201"/>
      <c r="S33" s="2840"/>
    </row>
    <row r="34" spans="1:19" ht="24.75" hidden="1" thickBot="1">
      <c r="A34" s="3086" t="s">
        <v>64</v>
      </c>
      <c r="B34" s="3087"/>
      <c r="C34" s="3088"/>
      <c r="D34" s="3087" t="s">
        <v>66</v>
      </c>
      <c r="E34" s="3087"/>
      <c r="F34" s="3087"/>
      <c r="G34" s="3087"/>
      <c r="H34" s="3087"/>
      <c r="I34" s="3087"/>
      <c r="J34" s="3087"/>
      <c r="K34" s="3087"/>
      <c r="L34" s="3087"/>
      <c r="M34" s="3087"/>
      <c r="N34" s="3087"/>
      <c r="O34" s="3087"/>
      <c r="P34" s="3087"/>
      <c r="Q34" s="3089" t="s">
        <v>65</v>
      </c>
      <c r="R34" s="3090"/>
      <c r="S34" s="3091"/>
    </row>
    <row r="35" spans="1:19" hidden="1">
      <c r="A35" s="3092" t="s">
        <v>338</v>
      </c>
      <c r="B35" s="3093"/>
      <c r="C35" s="3094"/>
      <c r="D35" s="3079"/>
      <c r="E35" s="3079"/>
      <c r="F35" s="3079"/>
      <c r="G35" s="3079"/>
      <c r="H35" s="3079"/>
      <c r="I35" s="3079"/>
      <c r="J35" s="3079"/>
      <c r="K35" s="3079"/>
      <c r="L35" s="3079"/>
      <c r="M35" s="3079"/>
      <c r="N35" s="3079"/>
      <c r="O35" s="3079"/>
      <c r="P35" s="3080"/>
      <c r="Q35" s="3095"/>
      <c r="R35" s="3096"/>
      <c r="S35" s="3097"/>
    </row>
    <row r="36" spans="1:19" hidden="1">
      <c r="A36" s="3076" t="s">
        <v>339</v>
      </c>
      <c r="B36" s="3077"/>
      <c r="C36" s="3078"/>
      <c r="D36" s="3079"/>
      <c r="E36" s="3079"/>
      <c r="F36" s="3079"/>
      <c r="G36" s="3079"/>
      <c r="H36" s="3079"/>
      <c r="I36" s="3079"/>
      <c r="J36" s="3079"/>
      <c r="K36" s="3079"/>
      <c r="L36" s="3079"/>
      <c r="M36" s="3079"/>
      <c r="N36" s="3079"/>
      <c r="O36" s="3079"/>
      <c r="P36" s="3080"/>
      <c r="Q36" s="308"/>
      <c r="R36" s="308"/>
      <c r="S36" s="309"/>
    </row>
    <row r="37" spans="1:19" ht="24.75" hidden="1" thickBot="1">
      <c r="A37" s="2844" t="s">
        <v>340</v>
      </c>
      <c r="B37" s="2845"/>
      <c r="C37" s="3081"/>
      <c r="D37" s="3082"/>
      <c r="E37" s="3082"/>
      <c r="F37" s="3082"/>
      <c r="G37" s="3082"/>
      <c r="H37" s="3082"/>
      <c r="I37" s="3082"/>
      <c r="J37" s="3082"/>
      <c r="K37" s="3082"/>
      <c r="L37" s="3082"/>
      <c r="M37" s="3082"/>
      <c r="N37" s="3082"/>
      <c r="O37" s="3082"/>
      <c r="P37" s="3083"/>
      <c r="Q37" s="3084"/>
      <c r="R37" s="3084"/>
      <c r="S37" s="3085"/>
    </row>
    <row r="38" spans="1:19" hidden="1">
      <c r="Q38" s="2847" t="s">
        <v>719</v>
      </c>
      <c r="R38" s="2847"/>
      <c r="S38" s="2847"/>
    </row>
    <row r="39" spans="1:19" hidden="1">
      <c r="Q39" s="458"/>
      <c r="R39" s="865"/>
      <c r="S39" s="275"/>
    </row>
    <row r="40" spans="1:19" hidden="1">
      <c r="Q40" s="3075" t="s">
        <v>720</v>
      </c>
      <c r="R40" s="3075"/>
      <c r="S40" s="3075"/>
    </row>
    <row r="41" spans="1:19" hidden="1">
      <c r="Q41" s="2805" t="s">
        <v>721</v>
      </c>
      <c r="R41" s="2805"/>
      <c r="S41" s="2805"/>
    </row>
  </sheetData>
  <mergeCells count="63">
    <mergeCell ref="A12:C12"/>
    <mergeCell ref="Q12:R12"/>
    <mergeCell ref="A1:S1"/>
    <mergeCell ref="A3:S3"/>
    <mergeCell ref="A4:B5"/>
    <mergeCell ref="C4:S5"/>
    <mergeCell ref="A6:B7"/>
    <mergeCell ref="C6:P7"/>
    <mergeCell ref="Q6:S6"/>
    <mergeCell ref="Q7:S7"/>
    <mergeCell ref="A8:B9"/>
    <mergeCell ref="C8:P9"/>
    <mergeCell ref="Q9:S9"/>
    <mergeCell ref="A10:C11"/>
    <mergeCell ref="E10:P10"/>
    <mergeCell ref="A2:S2"/>
    <mergeCell ref="A20:C20"/>
    <mergeCell ref="A13:C13"/>
    <mergeCell ref="Q13:R13"/>
    <mergeCell ref="A14:C14"/>
    <mergeCell ref="Q14:R14"/>
    <mergeCell ref="A15:C15"/>
    <mergeCell ref="Q15:R15"/>
    <mergeCell ref="A16:C16"/>
    <mergeCell ref="A17:C17"/>
    <mergeCell ref="Q17:R17"/>
    <mergeCell ref="A18:C18"/>
    <mergeCell ref="A19:C19"/>
    <mergeCell ref="A21:C21"/>
    <mergeCell ref="A22:C22"/>
    <mergeCell ref="A23:C23"/>
    <mergeCell ref="Q23:S23"/>
    <mergeCell ref="A24:C24"/>
    <mergeCell ref="Q24:R24"/>
    <mergeCell ref="A32:C33"/>
    <mergeCell ref="Q32:R32"/>
    <mergeCell ref="S32:S33"/>
    <mergeCell ref="A25:C25"/>
    <mergeCell ref="Q25:R25"/>
    <mergeCell ref="A26:C26"/>
    <mergeCell ref="Q26:R26"/>
    <mergeCell ref="A27:C27"/>
    <mergeCell ref="A28:C28"/>
    <mergeCell ref="Q28:S28"/>
    <mergeCell ref="A29:C29"/>
    <mergeCell ref="Q29:S29"/>
    <mergeCell ref="A30:C31"/>
    <mergeCell ref="Q30:S30"/>
    <mergeCell ref="Q31:S31"/>
    <mergeCell ref="A34:C34"/>
    <mergeCell ref="D34:P34"/>
    <mergeCell ref="Q34:S34"/>
    <mergeCell ref="A35:C35"/>
    <mergeCell ref="D35:P35"/>
    <mergeCell ref="Q35:S35"/>
    <mergeCell ref="Q40:S40"/>
    <mergeCell ref="Q41:S41"/>
    <mergeCell ref="A36:C36"/>
    <mergeCell ref="D36:P36"/>
    <mergeCell ref="A37:C37"/>
    <mergeCell ref="D37:P37"/>
    <mergeCell ref="Q37:S37"/>
    <mergeCell ref="Q38:S38"/>
  </mergeCells>
  <printOptions horizontalCentered="1"/>
  <pageMargins left="0.70866141732283472" right="0.70866141732283472" top="0.74803149606299213" bottom="0" header="0.31496062992125984" footer="0"/>
  <pageSetup paperSize="9" scale="65" orientation="landscape"/>
  <headerFooter scaleWithDoc="0" alignWithMargins="0">
    <oddHeader>&amp;R&amp;"Angsana New,ธรรมดา"&amp;18 14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50"/>
  </sheetPr>
  <dimension ref="A1:U37"/>
  <sheetViews>
    <sheetView zoomScale="80" zoomScaleNormal="80" zoomScalePageLayoutView="80" workbookViewId="0">
      <selection activeCell="A2" sqref="A2:S2"/>
    </sheetView>
  </sheetViews>
  <sheetFormatPr defaultColWidth="8.5703125" defaultRowHeight="24"/>
  <cols>
    <col min="1" max="1" width="9" style="15" customWidth="1"/>
    <col min="2" max="2" width="15.85546875" style="15" customWidth="1"/>
    <col min="3" max="3" width="38.5703125" style="15" customWidth="1"/>
    <col min="4" max="4" width="17" style="15" customWidth="1"/>
    <col min="5" max="5" width="3.85546875" style="15" bestFit="1" customWidth="1"/>
    <col min="6" max="7" width="4.140625" style="15" bestFit="1" customWidth="1"/>
    <col min="8" max="8" width="4" style="15" bestFit="1" customWidth="1"/>
    <col min="9" max="9" width="4.140625" style="15" bestFit="1" customWidth="1"/>
    <col min="10" max="10" width="4" style="15" bestFit="1" customWidth="1"/>
    <col min="11" max="11" width="3.85546875" style="15" customWidth="1"/>
    <col min="12" max="12" width="4.140625" style="15" bestFit="1" customWidth="1"/>
    <col min="13" max="13" width="4" style="15" bestFit="1" customWidth="1"/>
    <col min="14" max="14" width="3.85546875" style="15" bestFit="1" customWidth="1"/>
    <col min="15" max="15" width="4" style="15" bestFit="1" customWidth="1"/>
    <col min="16" max="16" width="4.140625" style="15" customWidth="1"/>
    <col min="17" max="17" width="9" style="15" customWidth="1"/>
    <col min="18" max="18" width="41.85546875" style="15" customWidth="1"/>
    <col min="19" max="19" width="24.14062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1438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>
      <c r="A4" s="2855" t="s">
        <v>788</v>
      </c>
      <c r="B4" s="2856"/>
      <c r="C4" s="3031" t="s">
        <v>1369</v>
      </c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1"/>
      <c r="S4" s="3032"/>
    </row>
    <row r="5" spans="1:19" ht="24.75" thickBot="1">
      <c r="A5" s="3028"/>
      <c r="B5" s="3029"/>
      <c r="C5" s="3127" t="s">
        <v>1370</v>
      </c>
      <c r="D5" s="3127"/>
      <c r="E5" s="3127"/>
      <c r="F5" s="3127"/>
      <c r="G5" s="3127"/>
      <c r="H5" s="3127"/>
      <c r="I5" s="3127"/>
      <c r="J5" s="3127"/>
      <c r="K5" s="3127"/>
      <c r="L5" s="3127"/>
      <c r="M5" s="3127"/>
      <c r="N5" s="3127"/>
      <c r="O5" s="3127"/>
      <c r="P5" s="3127"/>
      <c r="Q5" s="3127"/>
      <c r="R5" s="3127"/>
      <c r="S5" s="3128"/>
    </row>
    <row r="6" spans="1:19">
      <c r="A6" s="2941" t="s">
        <v>789</v>
      </c>
      <c r="B6" s="2942"/>
      <c r="C6" s="2925" t="s">
        <v>1397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3019" t="s">
        <v>498</v>
      </c>
      <c r="R6" s="3020"/>
      <c r="S6" s="3021"/>
    </row>
    <row r="7" spans="1:19">
      <c r="A7" s="2943"/>
      <c r="B7" s="2944"/>
      <c r="C7" s="2928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2921" t="s">
        <v>1367</v>
      </c>
      <c r="R7" s="2922"/>
      <c r="S7" s="2923"/>
    </row>
    <row r="8" spans="1:19">
      <c r="A8" s="3129" t="s">
        <v>62</v>
      </c>
      <c r="B8" s="2978"/>
      <c r="C8" s="3023" t="s">
        <v>1371</v>
      </c>
      <c r="D8" s="3023"/>
      <c r="E8" s="3023"/>
      <c r="F8" s="3023"/>
      <c r="G8" s="3023"/>
      <c r="H8" s="3023"/>
      <c r="I8" s="3023"/>
      <c r="J8" s="3023"/>
      <c r="K8" s="3023"/>
      <c r="L8" s="3023"/>
      <c r="M8" s="3023"/>
      <c r="N8" s="3023"/>
      <c r="O8" s="3023"/>
      <c r="P8" s="3024"/>
      <c r="Q8" s="1047" t="s">
        <v>613</v>
      </c>
      <c r="R8" s="1675"/>
      <c r="S8" s="1678"/>
    </row>
    <row r="9" spans="1:19">
      <c r="A9" s="3130"/>
      <c r="B9" s="2981"/>
      <c r="C9" s="3110" t="s">
        <v>1372</v>
      </c>
      <c r="D9" s="3110"/>
      <c r="E9" s="3110"/>
      <c r="F9" s="3110"/>
      <c r="G9" s="3110"/>
      <c r="H9" s="3110"/>
      <c r="I9" s="3110"/>
      <c r="J9" s="3110"/>
      <c r="K9" s="3110"/>
      <c r="L9" s="3110"/>
      <c r="M9" s="3110"/>
      <c r="N9" s="3110"/>
      <c r="O9" s="3110"/>
      <c r="P9" s="3133"/>
      <c r="Q9" s="1667" t="s">
        <v>1014</v>
      </c>
      <c r="R9" s="1675"/>
      <c r="S9" s="1678"/>
    </row>
    <row r="10" spans="1:19" ht="19.5" customHeight="1" thickBot="1">
      <c r="A10" s="3131"/>
      <c r="B10" s="3132"/>
      <c r="C10" s="3134"/>
      <c r="D10" s="3135"/>
      <c r="E10" s="3135"/>
      <c r="F10" s="3135"/>
      <c r="G10" s="3135"/>
      <c r="H10" s="3135"/>
      <c r="I10" s="3135"/>
      <c r="J10" s="3135"/>
      <c r="K10" s="3135"/>
      <c r="L10" s="3135"/>
      <c r="M10" s="3135"/>
      <c r="N10" s="3135"/>
      <c r="O10" s="3135"/>
      <c r="P10" s="3136"/>
      <c r="Q10" s="123"/>
      <c r="R10" s="123"/>
      <c r="S10" s="277"/>
    </row>
    <row r="11" spans="1:19" ht="24.75" thickBot="1">
      <c r="A11" s="2903" t="s">
        <v>499</v>
      </c>
      <c r="B11" s="2904"/>
      <c r="C11" s="2904"/>
      <c r="D11" s="1698" t="s">
        <v>593</v>
      </c>
      <c r="E11" s="2909" t="s">
        <v>500</v>
      </c>
      <c r="F11" s="2910"/>
      <c r="G11" s="2910"/>
      <c r="H11" s="2910"/>
      <c r="I11" s="2910"/>
      <c r="J11" s="2910"/>
      <c r="K11" s="2910"/>
      <c r="L11" s="2910"/>
      <c r="M11" s="2910"/>
      <c r="N11" s="2910"/>
      <c r="O11" s="2910"/>
      <c r="P11" s="2924"/>
      <c r="Q11" s="324" t="s">
        <v>501</v>
      </c>
      <c r="R11" s="325"/>
      <c r="S11" s="326" t="s">
        <v>502</v>
      </c>
    </row>
    <row r="12" spans="1:19" ht="48">
      <c r="A12" s="3009"/>
      <c r="B12" s="3010"/>
      <c r="C12" s="3010"/>
      <c r="D12" s="165" t="s">
        <v>60</v>
      </c>
      <c r="E12" s="209" t="s">
        <v>0</v>
      </c>
      <c r="F12" s="210" t="s">
        <v>1</v>
      </c>
      <c r="G12" s="211" t="s">
        <v>2</v>
      </c>
      <c r="H12" s="212" t="s">
        <v>3</v>
      </c>
      <c r="I12" s="212" t="s">
        <v>4</v>
      </c>
      <c r="J12" s="212" t="s">
        <v>5</v>
      </c>
      <c r="K12" s="212" t="s">
        <v>6</v>
      </c>
      <c r="L12" s="212" t="s">
        <v>7</v>
      </c>
      <c r="M12" s="212" t="s">
        <v>8</v>
      </c>
      <c r="N12" s="212" t="s">
        <v>9</v>
      </c>
      <c r="O12" s="212" t="s">
        <v>10</v>
      </c>
      <c r="P12" s="211" t="s">
        <v>11</v>
      </c>
      <c r="Q12" s="1673" t="s">
        <v>1325</v>
      </c>
      <c r="R12" s="208"/>
      <c r="S12" s="1784" t="s">
        <v>1368</v>
      </c>
    </row>
    <row r="13" spans="1:19">
      <c r="A13" s="3140" t="s">
        <v>1381</v>
      </c>
      <c r="B13" s="3141"/>
      <c r="C13" s="3142"/>
      <c r="D13" s="1760">
        <v>10</v>
      </c>
      <c r="E13" s="995">
        <v>10</v>
      </c>
      <c r="F13" s="115"/>
      <c r="G13" s="115"/>
      <c r="H13" s="115"/>
      <c r="I13" s="115"/>
      <c r="J13" s="478"/>
      <c r="K13" s="115"/>
      <c r="L13" s="115"/>
      <c r="M13" s="115"/>
      <c r="N13" s="115"/>
      <c r="O13" s="115"/>
      <c r="P13" s="577"/>
      <c r="Q13" s="441"/>
      <c r="R13" s="442"/>
      <c r="S13" s="605" t="s">
        <v>465</v>
      </c>
    </row>
    <row r="14" spans="1:19" ht="24.75" thickBot="1">
      <c r="A14" s="1807" t="s">
        <v>1382</v>
      </c>
      <c r="B14" s="1808"/>
      <c r="C14" s="1809"/>
      <c r="D14" s="1761">
        <v>10</v>
      </c>
      <c r="E14" s="288">
        <v>10</v>
      </c>
      <c r="F14" s="248"/>
      <c r="G14" s="248"/>
      <c r="H14" s="1681"/>
      <c r="I14" s="248"/>
      <c r="J14" s="654"/>
      <c r="K14" s="248"/>
      <c r="L14" s="248"/>
      <c r="M14" s="248"/>
      <c r="N14" s="248"/>
      <c r="O14" s="248"/>
      <c r="P14" s="249"/>
      <c r="Q14" s="441"/>
      <c r="R14" s="567"/>
      <c r="S14" s="365"/>
    </row>
    <row r="15" spans="1:19" ht="24.75" thickBot="1">
      <c r="A15" s="3143" t="s">
        <v>1383</v>
      </c>
      <c r="B15" s="3144"/>
      <c r="C15" s="3145"/>
      <c r="D15" s="1681">
        <v>20</v>
      </c>
      <c r="E15" s="1681"/>
      <c r="F15" s="288">
        <v>20</v>
      </c>
      <c r="G15" s="524"/>
      <c r="H15" s="1126"/>
      <c r="I15" s="1810"/>
      <c r="J15" s="1810"/>
      <c r="K15" s="1810"/>
      <c r="L15" s="1810"/>
      <c r="M15" s="1810"/>
      <c r="N15" s="1810"/>
      <c r="O15" s="1810"/>
      <c r="P15" s="1810"/>
      <c r="Q15" s="324" t="s">
        <v>510</v>
      </c>
      <c r="R15" s="325"/>
      <c r="S15" s="517"/>
    </row>
    <row r="16" spans="1:19">
      <c r="A16" s="1811" t="s">
        <v>1384</v>
      </c>
      <c r="B16" s="1812"/>
      <c r="C16" s="1813"/>
      <c r="D16" s="1681">
        <v>10</v>
      </c>
      <c r="E16" s="1681"/>
      <c r="F16" s="528"/>
      <c r="G16" s="1048">
        <v>10</v>
      </c>
      <c r="H16" s="524"/>
      <c r="I16" s="524"/>
      <c r="J16" s="524"/>
      <c r="K16" s="524"/>
      <c r="L16" s="524"/>
      <c r="M16" s="524"/>
      <c r="N16" s="524"/>
      <c r="O16" s="524"/>
      <c r="P16" s="524"/>
      <c r="Q16" s="2951" t="s">
        <v>1390</v>
      </c>
      <c r="R16" s="2952"/>
      <c r="S16" s="2953"/>
    </row>
    <row r="17" spans="1:21" ht="24.75" thickBot="1">
      <c r="A17" s="1814" t="s">
        <v>1385</v>
      </c>
      <c r="B17" s="1815"/>
      <c r="C17" s="1816"/>
      <c r="D17" s="1681">
        <v>10</v>
      </c>
      <c r="E17" s="1681"/>
      <c r="F17" s="1681"/>
      <c r="G17" s="524"/>
      <c r="H17" s="1048">
        <v>10</v>
      </c>
      <c r="I17" s="524"/>
      <c r="J17" s="524"/>
      <c r="K17" s="524"/>
      <c r="L17" s="524"/>
      <c r="M17" s="524"/>
      <c r="N17" s="524"/>
      <c r="O17" s="524"/>
      <c r="P17" s="524"/>
      <c r="Q17" s="73"/>
      <c r="R17" s="74"/>
      <c r="S17" s="75"/>
    </row>
    <row r="18" spans="1:21" ht="24.75" thickBot="1">
      <c r="A18" s="1695" t="s">
        <v>1386</v>
      </c>
      <c r="B18" s="1817"/>
      <c r="C18" s="1818"/>
      <c r="D18" s="1681">
        <v>10</v>
      </c>
      <c r="E18" s="1681"/>
      <c r="F18" s="1681"/>
      <c r="G18" s="1681"/>
      <c r="H18" s="1681"/>
      <c r="I18" s="1048">
        <v>10</v>
      </c>
      <c r="J18" s="1681"/>
      <c r="K18" s="1681"/>
      <c r="L18" s="1681"/>
      <c r="M18" s="1681"/>
      <c r="N18" s="1681"/>
      <c r="O18" s="1681"/>
      <c r="P18" s="1681"/>
      <c r="Q18" s="324" t="s">
        <v>511</v>
      </c>
      <c r="R18" s="325"/>
      <c r="S18" s="517"/>
    </row>
    <row r="19" spans="1:21">
      <c r="A19" s="1695" t="s">
        <v>1387</v>
      </c>
      <c r="B19" s="1696"/>
      <c r="C19" s="1697"/>
      <c r="D19" s="1681">
        <v>10</v>
      </c>
      <c r="E19" s="1681"/>
      <c r="F19" s="251"/>
      <c r="G19" s="1681"/>
      <c r="H19" s="1681"/>
      <c r="I19" s="1681"/>
      <c r="J19" s="1681"/>
      <c r="K19" s="1048">
        <v>10</v>
      </c>
      <c r="L19" s="1681"/>
      <c r="M19" s="1681"/>
      <c r="N19" s="1681"/>
      <c r="O19" s="1681"/>
      <c r="P19" s="1681"/>
      <c r="Q19" s="121" t="s">
        <v>665</v>
      </c>
      <c r="R19" s="208"/>
      <c r="S19" s="188"/>
    </row>
    <row r="20" spans="1:21" ht="24.75" thickBot="1">
      <c r="A20" s="1695" t="s">
        <v>1388</v>
      </c>
      <c r="B20" s="1696"/>
      <c r="C20" s="1697"/>
      <c r="D20" s="1681">
        <v>10</v>
      </c>
      <c r="E20" s="1681"/>
      <c r="F20" s="251"/>
      <c r="G20" s="1681"/>
      <c r="H20" s="251"/>
      <c r="I20" s="1681"/>
      <c r="J20" s="252"/>
      <c r="K20" s="1681"/>
      <c r="L20" s="1681"/>
      <c r="M20" s="1681"/>
      <c r="N20" s="1048">
        <v>10</v>
      </c>
      <c r="O20" s="1681"/>
      <c r="P20" s="1681"/>
      <c r="Q20" s="73"/>
      <c r="R20" s="74"/>
      <c r="S20" s="75"/>
    </row>
    <row r="21" spans="1:21" ht="24.75" thickBot="1">
      <c r="A21" s="1695" t="s">
        <v>1389</v>
      </c>
      <c r="B21" s="1696"/>
      <c r="C21" s="1697"/>
      <c r="D21" s="305">
        <v>10</v>
      </c>
      <c r="E21" s="305"/>
      <c r="F21" s="490"/>
      <c r="G21" s="305"/>
      <c r="H21" s="490"/>
      <c r="I21" s="305"/>
      <c r="J21" s="492"/>
      <c r="K21" s="305"/>
      <c r="L21" s="305"/>
      <c r="M21" s="1681"/>
      <c r="N21" s="1681"/>
      <c r="O21" s="1681"/>
      <c r="P21" s="1048">
        <v>10</v>
      </c>
      <c r="Q21" s="3035" t="s">
        <v>504</v>
      </c>
      <c r="R21" s="3036"/>
      <c r="S21" s="3037"/>
    </row>
    <row r="22" spans="1:21">
      <c r="A22" s="1756"/>
      <c r="B22" s="1757"/>
      <c r="C22" s="1758"/>
      <c r="D22" s="1024"/>
      <c r="E22" s="1024"/>
      <c r="F22" s="1024"/>
      <c r="G22" s="1024"/>
      <c r="H22" s="1024"/>
      <c r="I22" s="1024"/>
      <c r="J22" s="1024"/>
      <c r="K22" s="1024"/>
      <c r="L22" s="1024"/>
      <c r="M22" s="1024"/>
      <c r="N22" s="1777"/>
      <c r="O22" s="1777"/>
      <c r="P22" s="1806"/>
      <c r="Q22" s="3055" t="s">
        <v>12</v>
      </c>
      <c r="R22" s="3056"/>
      <c r="S22" s="213" t="s">
        <v>13</v>
      </c>
    </row>
    <row r="23" spans="1:21">
      <c r="A23" s="496"/>
      <c r="B23" s="456"/>
      <c r="C23" s="497"/>
      <c r="D23" s="200"/>
      <c r="E23" s="1681"/>
      <c r="F23" s="1681"/>
      <c r="G23" s="1681"/>
      <c r="H23" s="1681"/>
      <c r="I23" s="1681"/>
      <c r="J23" s="1681"/>
      <c r="K23" s="1681"/>
      <c r="L23" s="1681"/>
      <c r="M23" s="1681"/>
      <c r="N23" s="1681"/>
      <c r="O23" s="1681"/>
      <c r="P23" s="253"/>
      <c r="Q23" s="3146"/>
      <c r="R23" s="3147"/>
      <c r="S23" s="427"/>
    </row>
    <row r="24" spans="1:21">
      <c r="A24" s="1670"/>
      <c r="B24" s="1671"/>
      <c r="C24" s="1672"/>
      <c r="D24" s="200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8"/>
      <c r="Q24" s="3148"/>
      <c r="R24" s="3149"/>
      <c r="S24" s="427"/>
    </row>
    <row r="25" spans="1:21">
      <c r="A25" s="1670"/>
      <c r="B25" s="1671"/>
      <c r="C25" s="1672"/>
      <c r="D25" s="200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230"/>
      <c r="Q25" s="3148"/>
      <c r="R25" s="3149"/>
      <c r="S25" s="427"/>
    </row>
    <row r="26" spans="1:21">
      <c r="A26" s="1670"/>
      <c r="B26" s="1671"/>
      <c r="C26" s="1672"/>
      <c r="D26" s="200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230"/>
      <c r="Q26" s="3148"/>
      <c r="R26" s="3149"/>
      <c r="S26" s="427"/>
    </row>
    <row r="27" spans="1:21">
      <c r="A27" s="552"/>
      <c r="B27" s="779"/>
      <c r="C27" s="623"/>
      <c r="D27" s="550"/>
      <c r="E27" s="550"/>
      <c r="F27" s="550"/>
      <c r="G27" s="550"/>
      <c r="H27" s="550"/>
      <c r="I27" s="550"/>
      <c r="J27" s="550"/>
      <c r="K27" s="550"/>
      <c r="L27" s="550"/>
      <c r="M27" s="550"/>
      <c r="N27" s="550"/>
      <c r="O27" s="550"/>
      <c r="P27" s="551"/>
      <c r="Q27" s="3150"/>
      <c r="R27" s="3151"/>
      <c r="S27" s="431"/>
    </row>
    <row r="28" spans="1:21" ht="24.75" thickBot="1">
      <c r="A28" s="2894" t="s">
        <v>61</v>
      </c>
      <c r="B28" s="2895"/>
      <c r="C28" s="2896"/>
      <c r="D28" s="92">
        <f>SUM(D13:D23)</f>
        <v>100</v>
      </c>
      <c r="E28" s="93"/>
      <c r="F28" s="94"/>
      <c r="G28" s="93"/>
      <c r="H28" s="94"/>
      <c r="I28" s="93"/>
      <c r="J28" s="94"/>
      <c r="K28" s="95"/>
      <c r="L28" s="95"/>
      <c r="M28" s="95"/>
      <c r="N28" s="95"/>
      <c r="O28" s="95"/>
      <c r="P28" s="96"/>
      <c r="Q28" s="548" t="s">
        <v>14</v>
      </c>
      <c r="R28" s="549"/>
      <c r="S28" s="569"/>
      <c r="T28" s="511"/>
      <c r="U28" s="123"/>
    </row>
    <row r="29" spans="1:21" ht="24.75" thickBot="1">
      <c r="A29" s="2885" t="s">
        <v>70</v>
      </c>
      <c r="B29" s="2886"/>
      <c r="C29" s="2887"/>
      <c r="D29" s="172" t="s">
        <v>68</v>
      </c>
      <c r="E29" s="97">
        <f>SUM(E13:E23)</f>
        <v>20</v>
      </c>
      <c r="F29" s="97">
        <f>SUM(F13:F28)</f>
        <v>20</v>
      </c>
      <c r="G29" s="97">
        <f t="shared" ref="G29:P29" si="0">SUM(G13:G23)</f>
        <v>10</v>
      </c>
      <c r="H29" s="97">
        <f t="shared" si="0"/>
        <v>10</v>
      </c>
      <c r="I29" s="97">
        <f t="shared" si="0"/>
        <v>10</v>
      </c>
      <c r="J29" s="97">
        <f t="shared" si="0"/>
        <v>0</v>
      </c>
      <c r="K29" s="97">
        <f t="shared" si="0"/>
        <v>10</v>
      </c>
      <c r="L29" s="97">
        <f t="shared" si="0"/>
        <v>0</v>
      </c>
      <c r="M29" s="97">
        <f t="shared" si="0"/>
        <v>0</v>
      </c>
      <c r="N29" s="97">
        <f t="shared" si="0"/>
        <v>10</v>
      </c>
      <c r="O29" s="97">
        <f t="shared" si="0"/>
        <v>0</v>
      </c>
      <c r="P29" s="98">
        <f t="shared" si="0"/>
        <v>10</v>
      </c>
      <c r="Q29" s="3035" t="s">
        <v>563</v>
      </c>
      <c r="R29" s="3036"/>
      <c r="S29" s="3037"/>
      <c r="T29" s="123"/>
    </row>
    <row r="30" spans="1:21">
      <c r="A30" s="2888"/>
      <c r="B30" s="2889"/>
      <c r="C30" s="2890"/>
      <c r="D30" s="175" t="s">
        <v>69</v>
      </c>
      <c r="E30" s="99">
        <f>E29</f>
        <v>20</v>
      </c>
      <c r="F30" s="97">
        <f>SUM(E29:F29)</f>
        <v>40</v>
      </c>
      <c r="G30" s="97">
        <f>SUM(E29:G29)</f>
        <v>50</v>
      </c>
      <c r="H30" s="97">
        <f>SUM(E29:H29)</f>
        <v>60</v>
      </c>
      <c r="I30" s="97">
        <f>SUM(E29:I29)</f>
        <v>70</v>
      </c>
      <c r="J30" s="97">
        <f>SUM(E29:J29)</f>
        <v>70</v>
      </c>
      <c r="K30" s="97">
        <f>SUM(E29:K29)</f>
        <v>80</v>
      </c>
      <c r="L30" s="97">
        <f>SUM(E29:L29)</f>
        <v>80</v>
      </c>
      <c r="M30" s="97">
        <f>SUM(E29:M29)</f>
        <v>80</v>
      </c>
      <c r="N30" s="97">
        <f>SUM(E29:N29)</f>
        <v>90</v>
      </c>
      <c r="O30" s="97">
        <f>SUM(E29:O29)</f>
        <v>90</v>
      </c>
      <c r="P30" s="98">
        <f>SUM(E29:P29)</f>
        <v>100</v>
      </c>
      <c r="Q30" s="3137"/>
      <c r="R30" s="3138"/>
      <c r="S30" s="3139"/>
    </row>
    <row r="31" spans="1:21">
      <c r="A31" s="2831" t="s">
        <v>71</v>
      </c>
      <c r="B31" s="2832"/>
      <c r="C31" s="2833"/>
      <c r="D31" s="177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3"/>
      <c r="Q31" s="2837" t="s">
        <v>587</v>
      </c>
      <c r="R31" s="3051"/>
      <c r="S31" s="2839">
        <f>P32</f>
        <v>0</v>
      </c>
    </row>
    <row r="32" spans="1:21" ht="24.75" thickBot="1">
      <c r="A32" s="2834"/>
      <c r="B32" s="2835"/>
      <c r="C32" s="2836"/>
      <c r="D32" s="182" t="s">
        <v>72</v>
      </c>
      <c r="E32" s="104">
        <f>E31</f>
        <v>0</v>
      </c>
      <c r="F32" s="105">
        <f>SUM(E31:F31)</f>
        <v>0</v>
      </c>
      <c r="G32" s="105">
        <f>SUM(E31:G31)</f>
        <v>0</v>
      </c>
      <c r="H32" s="105">
        <f>SUM(E31:H31)</f>
        <v>0</v>
      </c>
      <c r="I32" s="105">
        <f>SUM(E31:I31)</f>
        <v>0</v>
      </c>
      <c r="J32" s="105">
        <f>SUM(E31:J31)</f>
        <v>0</v>
      </c>
      <c r="K32" s="105">
        <f>SUM(E31:K31)</f>
        <v>0</v>
      </c>
      <c r="L32" s="105">
        <f>SUM(E31:L31)</f>
        <v>0</v>
      </c>
      <c r="M32" s="105">
        <f>SUM(E31:M31)</f>
        <v>0</v>
      </c>
      <c r="N32" s="105">
        <f>SUM(E31:N31)</f>
        <v>0</v>
      </c>
      <c r="O32" s="105">
        <f>SUM(E31:O31)</f>
        <v>0</v>
      </c>
      <c r="P32" s="106">
        <f>SUM(E31:P31)</f>
        <v>0</v>
      </c>
      <c r="Q32" s="564"/>
      <c r="R32" s="565"/>
      <c r="S32" s="2840"/>
    </row>
    <row r="33" spans="17:20" hidden="1">
      <c r="Q33" s="2847" t="s">
        <v>719</v>
      </c>
      <c r="R33" s="2847"/>
      <c r="S33" s="2847"/>
      <c r="T33" s="123"/>
    </row>
    <row r="34" spans="17:20" hidden="1">
      <c r="Q34" s="458"/>
      <c r="R34" s="865"/>
      <c r="S34" s="275"/>
    </row>
    <row r="35" spans="17:20" hidden="1">
      <c r="Q35" s="2829" t="s">
        <v>720</v>
      </c>
      <c r="R35" s="2829"/>
      <c r="S35" s="2829"/>
    </row>
    <row r="36" spans="17:20" hidden="1">
      <c r="Q36" s="2830" t="s">
        <v>729</v>
      </c>
      <c r="R36" s="2830"/>
      <c r="S36" s="2830"/>
    </row>
    <row r="37" spans="17:20" hidden="1"/>
  </sheetData>
  <mergeCells count="36">
    <mergeCell ref="Q36:S36"/>
    <mergeCell ref="Q24:R24"/>
    <mergeCell ref="Q25:R25"/>
    <mergeCell ref="Q26:R26"/>
    <mergeCell ref="Q27:R27"/>
    <mergeCell ref="A31:C32"/>
    <mergeCell ref="Q31:R31"/>
    <mergeCell ref="S31:S32"/>
    <mergeCell ref="Q33:S33"/>
    <mergeCell ref="Q35:S35"/>
    <mergeCell ref="A28:C28"/>
    <mergeCell ref="A29:C30"/>
    <mergeCell ref="Q29:S29"/>
    <mergeCell ref="Q30:S30"/>
    <mergeCell ref="A13:C13"/>
    <mergeCell ref="A15:C15"/>
    <mergeCell ref="Q16:S16"/>
    <mergeCell ref="Q21:S21"/>
    <mergeCell ref="Q22:R22"/>
    <mergeCell ref="Q23:R23"/>
    <mergeCell ref="A8:B10"/>
    <mergeCell ref="C8:P8"/>
    <mergeCell ref="C9:P9"/>
    <mergeCell ref="C10:P10"/>
    <mergeCell ref="A11:C12"/>
    <mergeCell ref="E11:P11"/>
    <mergeCell ref="A6:B7"/>
    <mergeCell ref="C6:P7"/>
    <mergeCell ref="Q6:S6"/>
    <mergeCell ref="Q7:S7"/>
    <mergeCell ref="A1:S1"/>
    <mergeCell ref="A3:S3"/>
    <mergeCell ref="A4:B5"/>
    <mergeCell ref="C4:S4"/>
    <mergeCell ref="C5:S5"/>
    <mergeCell ref="A2:S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/>
  <headerFooter scaleWithDoc="0" alignWithMargins="0">
    <oddHeader>&amp;R&amp;"Angsana New,ธรรมดา"&amp;18 27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1:S47"/>
  <sheetViews>
    <sheetView zoomScale="70" zoomScaleNormal="70" zoomScalePageLayoutView="70" workbookViewId="0">
      <selection activeCell="A3" sqref="A3:S3"/>
    </sheetView>
  </sheetViews>
  <sheetFormatPr defaultColWidth="8.5703125" defaultRowHeight="24"/>
  <cols>
    <col min="1" max="1" width="9" style="15" customWidth="1"/>
    <col min="2" max="2" width="15.5703125" style="15" customWidth="1"/>
    <col min="3" max="3" width="41.140625" style="15" customWidth="1"/>
    <col min="4" max="4" width="15.42578125" style="15" customWidth="1"/>
    <col min="5" max="5" width="4.140625" style="15" bestFit="1" customWidth="1"/>
    <col min="6" max="6" width="4.5703125" style="15" bestFit="1" customWidth="1"/>
    <col min="7" max="8" width="4.42578125" style="15" bestFit="1" customWidth="1"/>
    <col min="9" max="9" width="4.5703125" style="15" bestFit="1" customWidth="1"/>
    <col min="10" max="10" width="4.42578125" style="15" bestFit="1" customWidth="1"/>
    <col min="11" max="11" width="5" style="15" bestFit="1" customWidth="1"/>
    <col min="12" max="12" width="4.5703125" style="15" bestFit="1" customWidth="1"/>
    <col min="13" max="16" width="4.42578125" style="15" bestFit="1" customWidth="1"/>
    <col min="17" max="17" width="9" style="15" customWidth="1"/>
    <col min="18" max="18" width="30.42578125" style="15" customWidth="1"/>
    <col min="19" max="19" width="18.8554687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1434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21.6" customHeight="1">
      <c r="A4" s="2855" t="s">
        <v>156</v>
      </c>
      <c r="B4" s="2856"/>
      <c r="C4" s="3182" t="s">
        <v>403</v>
      </c>
      <c r="D4" s="3182"/>
      <c r="E4" s="3182"/>
      <c r="F4" s="3182"/>
      <c r="G4" s="3182"/>
      <c r="H4" s="3182"/>
      <c r="I4" s="3182"/>
      <c r="J4" s="3182"/>
      <c r="K4" s="3182"/>
      <c r="L4" s="3182"/>
      <c r="M4" s="3182"/>
      <c r="N4" s="3182"/>
      <c r="O4" s="3182"/>
      <c r="P4" s="3182"/>
      <c r="Q4" s="3182"/>
      <c r="R4" s="3182"/>
      <c r="S4" s="3183"/>
    </row>
    <row r="5" spans="1:19" ht="21.6" customHeight="1">
      <c r="A5" s="3168"/>
      <c r="B5" s="3169"/>
      <c r="C5" s="3184" t="s">
        <v>404</v>
      </c>
      <c r="D5" s="3184"/>
      <c r="E5" s="3184"/>
      <c r="F5" s="3184"/>
      <c r="G5" s="3184"/>
      <c r="H5" s="3184"/>
      <c r="I5" s="3184"/>
      <c r="J5" s="3184"/>
      <c r="K5" s="3184"/>
      <c r="L5" s="3184"/>
      <c r="M5" s="3184"/>
      <c r="N5" s="3184"/>
      <c r="O5" s="3184"/>
      <c r="P5" s="3184"/>
      <c r="Q5" s="3184"/>
      <c r="R5" s="3184"/>
      <c r="S5" s="3185"/>
    </row>
    <row r="6" spans="1:19" ht="24.75" thickBot="1">
      <c r="A6" s="3028"/>
      <c r="B6" s="3029"/>
      <c r="C6" s="1787" t="s">
        <v>405</v>
      </c>
      <c r="D6" s="1787"/>
      <c r="E6" s="1787"/>
      <c r="F6" s="1787"/>
      <c r="G6" s="1787"/>
      <c r="H6" s="1787"/>
      <c r="I6" s="1787"/>
      <c r="J6" s="1787"/>
      <c r="K6" s="1787"/>
      <c r="L6" s="1787"/>
      <c r="M6" s="1787"/>
      <c r="N6" s="1787"/>
      <c r="O6" s="1787"/>
      <c r="P6" s="1787"/>
      <c r="Q6" s="1787"/>
      <c r="R6" s="1787"/>
      <c r="S6" s="1788"/>
    </row>
    <row r="7" spans="1:19" ht="18.75" customHeight="1">
      <c r="A7" s="2941" t="s">
        <v>63</v>
      </c>
      <c r="B7" s="2942"/>
      <c r="C7" s="2926" t="s">
        <v>1398</v>
      </c>
      <c r="D7" s="2926"/>
      <c r="E7" s="2926"/>
      <c r="F7" s="2926"/>
      <c r="G7" s="2926"/>
      <c r="H7" s="2926"/>
      <c r="I7" s="2926"/>
      <c r="J7" s="2926"/>
      <c r="K7" s="2926"/>
      <c r="L7" s="2926"/>
      <c r="M7" s="2926"/>
      <c r="N7" s="2926"/>
      <c r="O7" s="2926"/>
      <c r="P7" s="2927"/>
      <c r="Q7" s="2868" t="s">
        <v>564</v>
      </c>
      <c r="R7" s="2869"/>
      <c r="S7" s="2870"/>
    </row>
    <row r="8" spans="1:19" ht="21" customHeight="1">
      <c r="A8" s="3130"/>
      <c r="B8" s="2981"/>
      <c r="C8" s="2929"/>
      <c r="D8" s="2929"/>
      <c r="E8" s="2929"/>
      <c r="F8" s="2929"/>
      <c r="G8" s="2929"/>
      <c r="H8" s="2929"/>
      <c r="I8" s="2929"/>
      <c r="J8" s="2929"/>
      <c r="K8" s="2929"/>
      <c r="L8" s="2929"/>
      <c r="M8" s="2929"/>
      <c r="N8" s="2929"/>
      <c r="O8" s="2929"/>
      <c r="P8" s="2930"/>
      <c r="Q8" s="2921" t="s">
        <v>1378</v>
      </c>
      <c r="R8" s="2922"/>
      <c r="S8" s="2923"/>
    </row>
    <row r="9" spans="1:19" ht="19.5" customHeight="1">
      <c r="A9" s="2988" t="s">
        <v>62</v>
      </c>
      <c r="B9" s="2989"/>
      <c r="C9" s="3022" t="s">
        <v>1379</v>
      </c>
      <c r="D9" s="3023"/>
      <c r="E9" s="3023"/>
      <c r="F9" s="3023"/>
      <c r="G9" s="3023"/>
      <c r="H9" s="3023"/>
      <c r="I9" s="3023"/>
      <c r="J9" s="3023"/>
      <c r="K9" s="3023"/>
      <c r="L9" s="3023"/>
      <c r="M9" s="3023"/>
      <c r="N9" s="3023"/>
      <c r="O9" s="3023"/>
      <c r="P9" s="3024"/>
      <c r="Q9" s="73" t="s">
        <v>615</v>
      </c>
      <c r="R9" s="208"/>
      <c r="S9" s="75"/>
    </row>
    <row r="10" spans="1:19" ht="24.75" thickBot="1">
      <c r="A10" s="3166"/>
      <c r="B10" s="3167"/>
      <c r="C10" s="1679" t="s">
        <v>1380</v>
      </c>
      <c r="D10" s="1675"/>
      <c r="E10" s="1675"/>
      <c r="F10" s="1675"/>
      <c r="G10" s="1675"/>
      <c r="H10" s="1675"/>
      <c r="I10" s="1675"/>
      <c r="J10" s="1675"/>
      <c r="K10" s="1675"/>
      <c r="L10" s="1675"/>
      <c r="M10" s="1675"/>
      <c r="N10" s="1675"/>
      <c r="O10" s="1675"/>
      <c r="P10" s="1678"/>
      <c r="Q10" s="3041" t="s">
        <v>1014</v>
      </c>
      <c r="R10" s="3042"/>
      <c r="S10" s="3043"/>
    </row>
    <row r="11" spans="1:19" ht="24.75" thickBot="1">
      <c r="A11" s="2903" t="s">
        <v>499</v>
      </c>
      <c r="B11" s="2904"/>
      <c r="C11" s="2904"/>
      <c r="D11" s="1698" t="s">
        <v>585</v>
      </c>
      <c r="E11" s="2910" t="s">
        <v>582</v>
      </c>
      <c r="F11" s="2910"/>
      <c r="G11" s="2910"/>
      <c r="H11" s="2910"/>
      <c r="I11" s="2910"/>
      <c r="J11" s="2910"/>
      <c r="K11" s="2910"/>
      <c r="L11" s="2910"/>
      <c r="M11" s="2910"/>
      <c r="N11" s="2910"/>
      <c r="O11" s="2910"/>
      <c r="P11" s="2924"/>
      <c r="Q11" s="324" t="s">
        <v>525</v>
      </c>
      <c r="R11" s="325"/>
      <c r="S11" s="326" t="s">
        <v>502</v>
      </c>
    </row>
    <row r="12" spans="1:19">
      <c r="A12" s="3009"/>
      <c r="B12" s="3010"/>
      <c r="C12" s="3010"/>
      <c r="D12" s="165" t="s">
        <v>486</v>
      </c>
      <c r="E12" s="209" t="s">
        <v>0</v>
      </c>
      <c r="F12" s="210" t="s">
        <v>1</v>
      </c>
      <c r="G12" s="211" t="s">
        <v>2</v>
      </c>
      <c r="H12" s="212" t="s">
        <v>3</v>
      </c>
      <c r="I12" s="212" t="s">
        <v>4</v>
      </c>
      <c r="J12" s="212" t="s">
        <v>5</v>
      </c>
      <c r="K12" s="212" t="s">
        <v>6</v>
      </c>
      <c r="L12" s="212" t="s">
        <v>7</v>
      </c>
      <c r="M12" s="212" t="s">
        <v>8</v>
      </c>
      <c r="N12" s="212" t="s">
        <v>9</v>
      </c>
      <c r="O12" s="212" t="s">
        <v>10</v>
      </c>
      <c r="P12" s="213" t="s">
        <v>11</v>
      </c>
      <c r="Q12" s="1673" t="s">
        <v>408</v>
      </c>
      <c r="R12" s="208"/>
      <c r="S12" s="991">
        <v>0.8</v>
      </c>
    </row>
    <row r="13" spans="1:19" ht="24.75" thickBot="1">
      <c r="A13" s="3069" t="s">
        <v>409</v>
      </c>
      <c r="B13" s="3070"/>
      <c r="C13" s="3071"/>
      <c r="D13" s="1753"/>
      <c r="E13" s="1765"/>
      <c r="F13" s="1789"/>
      <c r="G13" s="1765"/>
      <c r="H13" s="1789"/>
      <c r="I13" s="1765"/>
      <c r="J13" s="1764"/>
      <c r="K13" s="1765"/>
      <c r="L13" s="1765"/>
      <c r="M13" s="1765"/>
      <c r="N13" s="1765"/>
      <c r="O13" s="1765"/>
      <c r="P13" s="1766"/>
      <c r="Q13" s="481"/>
      <c r="R13" s="391"/>
      <c r="S13" s="989"/>
    </row>
    <row r="14" spans="1:19" ht="24.75" thickBot="1">
      <c r="A14" s="3160" t="s">
        <v>410</v>
      </c>
      <c r="B14" s="3161"/>
      <c r="C14" s="3162"/>
      <c r="D14" s="1754">
        <v>5</v>
      </c>
      <c r="E14" s="1790">
        <v>2.5</v>
      </c>
      <c r="F14" s="1790">
        <v>2.5</v>
      </c>
      <c r="G14" s="1791"/>
      <c r="H14" s="1791"/>
      <c r="I14" s="1792"/>
      <c r="J14" s="1793"/>
      <c r="K14" s="1792"/>
      <c r="L14" s="1792"/>
      <c r="M14" s="1792"/>
      <c r="N14" s="1792"/>
      <c r="O14" s="1792"/>
      <c r="P14" s="1794"/>
      <c r="Q14" s="324" t="s">
        <v>510</v>
      </c>
      <c r="R14" s="325"/>
      <c r="S14" s="517"/>
    </row>
    <row r="15" spans="1:19">
      <c r="A15" s="3160" t="s">
        <v>411</v>
      </c>
      <c r="B15" s="3161"/>
      <c r="C15" s="3162"/>
      <c r="D15" s="1024">
        <v>5</v>
      </c>
      <c r="E15" s="1795">
        <v>2.5</v>
      </c>
      <c r="F15" s="1795">
        <v>2.5</v>
      </c>
      <c r="G15" s="1796"/>
      <c r="H15" s="1796"/>
      <c r="I15" s="1797"/>
      <c r="J15" s="1798"/>
      <c r="K15" s="1797"/>
      <c r="L15" s="1797"/>
      <c r="M15" s="1797"/>
      <c r="N15" s="1797"/>
      <c r="O15" s="1797"/>
      <c r="P15" s="1799"/>
      <c r="Q15" s="3163" t="s">
        <v>28</v>
      </c>
      <c r="R15" s="3164"/>
      <c r="S15" s="3165"/>
    </row>
    <row r="16" spans="1:19" ht="24.75" thickBot="1">
      <c r="A16" s="3072" t="s">
        <v>1377</v>
      </c>
      <c r="B16" s="3073"/>
      <c r="C16" s="3074"/>
      <c r="D16" s="1024">
        <v>20</v>
      </c>
      <c r="E16" s="1797"/>
      <c r="F16" s="1800"/>
      <c r="G16" s="1801">
        <v>2</v>
      </c>
      <c r="H16" s="1801">
        <v>2</v>
      </c>
      <c r="I16" s="1801">
        <v>2</v>
      </c>
      <c r="J16" s="1801">
        <v>2</v>
      </c>
      <c r="K16" s="1801">
        <v>2</v>
      </c>
      <c r="L16" s="1801">
        <v>2</v>
      </c>
      <c r="M16" s="1801">
        <v>2</v>
      </c>
      <c r="N16" s="1801">
        <v>2</v>
      </c>
      <c r="O16" s="1801">
        <v>2</v>
      </c>
      <c r="P16" s="1801">
        <v>2</v>
      </c>
      <c r="Q16" s="73"/>
      <c r="R16" s="74"/>
      <c r="S16" s="75"/>
    </row>
    <row r="17" spans="1:19" ht="24.75" thickBot="1">
      <c r="A17" s="1756" t="s">
        <v>1376</v>
      </c>
      <c r="B17" s="1785"/>
      <c r="C17" s="1786"/>
      <c r="D17" s="1024">
        <v>20</v>
      </c>
      <c r="E17" s="1797"/>
      <c r="F17" s="1802"/>
      <c r="G17" s="1795">
        <v>2</v>
      </c>
      <c r="H17" s="1795">
        <v>2</v>
      </c>
      <c r="I17" s="1795">
        <v>2</v>
      </c>
      <c r="J17" s="1795">
        <v>2</v>
      </c>
      <c r="K17" s="1795">
        <v>2</v>
      </c>
      <c r="L17" s="1795">
        <v>2</v>
      </c>
      <c r="M17" s="1795">
        <v>2</v>
      </c>
      <c r="N17" s="1795">
        <v>2</v>
      </c>
      <c r="O17" s="1795">
        <v>2</v>
      </c>
      <c r="P17" s="1795">
        <v>2</v>
      </c>
      <c r="Q17" s="324" t="s">
        <v>511</v>
      </c>
      <c r="R17" s="1051"/>
      <c r="S17" s="517"/>
    </row>
    <row r="18" spans="1:19">
      <c r="A18" s="1756" t="s">
        <v>1375</v>
      </c>
      <c r="B18" s="1757"/>
      <c r="C18" s="1758"/>
      <c r="D18" s="1024">
        <v>30</v>
      </c>
      <c r="E18" s="1796"/>
      <c r="F18" s="1796"/>
      <c r="G18" s="1795">
        <v>3</v>
      </c>
      <c r="H18" s="1795">
        <v>3</v>
      </c>
      <c r="I18" s="1795">
        <v>3</v>
      </c>
      <c r="J18" s="1795">
        <v>3</v>
      </c>
      <c r="K18" s="1795">
        <v>3</v>
      </c>
      <c r="L18" s="1795">
        <v>3</v>
      </c>
      <c r="M18" s="1795">
        <v>3</v>
      </c>
      <c r="N18" s="1795">
        <v>3</v>
      </c>
      <c r="O18" s="1795">
        <v>3</v>
      </c>
      <c r="P18" s="1795">
        <v>3</v>
      </c>
      <c r="Q18" s="121" t="s">
        <v>359</v>
      </c>
      <c r="R18" s="114"/>
      <c r="S18" s="188"/>
    </row>
    <row r="19" spans="1:19" ht="24.75" thickBot="1">
      <c r="A19" s="1756" t="s">
        <v>1374</v>
      </c>
      <c r="B19" s="1757"/>
      <c r="C19" s="1758"/>
      <c r="D19" s="1024">
        <v>20</v>
      </c>
      <c r="E19" s="1797"/>
      <c r="F19" s="1796"/>
      <c r="G19" s="1795">
        <v>2</v>
      </c>
      <c r="H19" s="1795">
        <v>2</v>
      </c>
      <c r="I19" s="1795">
        <v>2</v>
      </c>
      <c r="J19" s="1795">
        <v>2</v>
      </c>
      <c r="K19" s="1795">
        <v>2</v>
      </c>
      <c r="L19" s="1795">
        <v>2</v>
      </c>
      <c r="M19" s="1795">
        <v>2</v>
      </c>
      <c r="N19" s="1795">
        <v>2</v>
      </c>
      <c r="O19" s="1795">
        <v>2</v>
      </c>
      <c r="P19" s="1795">
        <v>2</v>
      </c>
      <c r="Q19" s="73"/>
      <c r="R19" s="74"/>
      <c r="S19" s="75"/>
    </row>
    <row r="20" spans="1:19" ht="24.75" thickBot="1">
      <c r="A20" s="1756" t="s">
        <v>1373</v>
      </c>
      <c r="B20" s="1757"/>
      <c r="C20" s="1758"/>
      <c r="D20" s="1024"/>
      <c r="E20" s="1797"/>
      <c r="F20" s="1803"/>
      <c r="G20" s="1797"/>
      <c r="H20" s="1804"/>
      <c r="I20" s="1797"/>
      <c r="J20" s="1798"/>
      <c r="K20" s="1797"/>
      <c r="L20" s="1797"/>
      <c r="M20" s="1797"/>
      <c r="N20" s="1797"/>
      <c r="O20" s="1797"/>
      <c r="P20" s="1799"/>
      <c r="Q20" s="2868" t="s">
        <v>504</v>
      </c>
      <c r="R20" s="2869"/>
      <c r="S20" s="2870"/>
    </row>
    <row r="21" spans="1:19">
      <c r="A21" s="3188"/>
      <c r="B21" s="3189"/>
      <c r="C21" s="3190"/>
      <c r="D21" s="1024"/>
      <c r="E21" s="1797"/>
      <c r="F21" s="1804"/>
      <c r="G21" s="1797"/>
      <c r="H21" s="1804"/>
      <c r="I21" s="1797"/>
      <c r="J21" s="1798"/>
      <c r="K21" s="1797"/>
      <c r="L21" s="1797"/>
      <c r="M21" s="1797"/>
      <c r="N21" s="1797"/>
      <c r="O21" s="1797"/>
      <c r="P21" s="1799"/>
      <c r="Q21" s="3186" t="s">
        <v>12</v>
      </c>
      <c r="R21" s="3187"/>
      <c r="S21" s="373" t="s">
        <v>13</v>
      </c>
    </row>
    <row r="22" spans="1:19">
      <c r="A22" s="3155"/>
      <c r="B22" s="3156"/>
      <c r="C22" s="3157"/>
      <c r="D22" s="166"/>
      <c r="E22" s="1065"/>
      <c r="F22" s="1066"/>
      <c r="G22" s="1065"/>
      <c r="H22" s="1066"/>
      <c r="I22" s="1065"/>
      <c r="J22" s="1067"/>
      <c r="K22" s="1065"/>
      <c r="L22" s="1065"/>
      <c r="M22" s="1065"/>
      <c r="N22" s="1065"/>
      <c r="O22" s="1065"/>
      <c r="P22" s="1068"/>
      <c r="Q22" s="3158">
        <v>12000</v>
      </c>
      <c r="R22" s="3159"/>
      <c r="S22" s="119">
        <v>0</v>
      </c>
    </row>
    <row r="23" spans="1:19" ht="24.75" thickBot="1">
      <c r="A23" s="3155"/>
      <c r="B23" s="3156"/>
      <c r="C23" s="3157"/>
      <c r="D23" s="166"/>
      <c r="E23" s="1065"/>
      <c r="F23" s="1066"/>
      <c r="G23" s="1065"/>
      <c r="H23" s="1066"/>
      <c r="I23" s="1065"/>
      <c r="J23" s="1067"/>
      <c r="K23" s="1065"/>
      <c r="L23" s="1065"/>
      <c r="M23" s="1065"/>
      <c r="N23" s="1065"/>
      <c r="O23" s="1065"/>
      <c r="P23" s="1068"/>
      <c r="Q23" s="3174" t="s">
        <v>14</v>
      </c>
      <c r="R23" s="3175"/>
      <c r="S23" s="1805">
        <f>Q22+S22</f>
        <v>12000</v>
      </c>
    </row>
    <row r="24" spans="1:19" ht="24.75" thickBot="1">
      <c r="A24" s="3003"/>
      <c r="B24" s="3004"/>
      <c r="C24" s="3005"/>
      <c r="D24" s="167"/>
      <c r="E24" s="88"/>
      <c r="F24" s="89"/>
      <c r="G24" s="88"/>
      <c r="H24" s="89"/>
      <c r="I24" s="88"/>
      <c r="J24" s="90"/>
      <c r="K24" s="88"/>
      <c r="L24" s="88"/>
      <c r="M24" s="88"/>
      <c r="N24" s="88"/>
      <c r="O24" s="88"/>
      <c r="P24" s="91"/>
      <c r="Q24" s="3035" t="s">
        <v>563</v>
      </c>
      <c r="R24" s="3036"/>
      <c r="S24" s="3037"/>
    </row>
    <row r="25" spans="1:19">
      <c r="A25" s="2894" t="s">
        <v>61</v>
      </c>
      <c r="B25" s="2895"/>
      <c r="C25" s="2896"/>
      <c r="D25" s="92">
        <f>SUM(D13:D24)</f>
        <v>100</v>
      </c>
      <c r="E25" s="93"/>
      <c r="F25" s="94"/>
      <c r="G25" s="93"/>
      <c r="H25" s="94"/>
      <c r="I25" s="93"/>
      <c r="J25" s="94"/>
      <c r="K25" s="95"/>
      <c r="L25" s="95"/>
      <c r="M25" s="95"/>
      <c r="N25" s="95"/>
      <c r="O25" s="95"/>
      <c r="P25" s="96"/>
      <c r="Q25" s="3171" t="s">
        <v>412</v>
      </c>
      <c r="R25" s="3172"/>
      <c r="S25" s="3173"/>
    </row>
    <row r="26" spans="1:19">
      <c r="A26" s="2885" t="s">
        <v>484</v>
      </c>
      <c r="B26" s="2886"/>
      <c r="C26" s="2887"/>
      <c r="D26" s="646" t="s">
        <v>610</v>
      </c>
      <c r="E26" s="97">
        <f>SUM(E13:E24)</f>
        <v>5</v>
      </c>
      <c r="F26" s="97">
        <f>SUM(F14:F25)</f>
        <v>5</v>
      </c>
      <c r="G26" s="97">
        <f t="shared" ref="G26:P26" si="0">SUM(G13:G24)</f>
        <v>9</v>
      </c>
      <c r="H26" s="97">
        <f t="shared" si="0"/>
        <v>9</v>
      </c>
      <c r="I26" s="97">
        <f t="shared" si="0"/>
        <v>9</v>
      </c>
      <c r="J26" s="97">
        <f t="shared" si="0"/>
        <v>9</v>
      </c>
      <c r="K26" s="97">
        <f t="shared" si="0"/>
        <v>9</v>
      </c>
      <c r="L26" s="97">
        <f t="shared" si="0"/>
        <v>9</v>
      </c>
      <c r="M26" s="97">
        <f t="shared" si="0"/>
        <v>9</v>
      </c>
      <c r="N26" s="97">
        <f t="shared" si="0"/>
        <v>9</v>
      </c>
      <c r="O26" s="97">
        <f t="shared" si="0"/>
        <v>9</v>
      </c>
      <c r="P26" s="98">
        <f t="shared" si="0"/>
        <v>9</v>
      </c>
      <c r="Q26" s="3179" t="s">
        <v>413</v>
      </c>
      <c r="R26" s="3180"/>
      <c r="S26" s="3181"/>
    </row>
    <row r="27" spans="1:19">
      <c r="A27" s="2888"/>
      <c r="B27" s="2889"/>
      <c r="C27" s="2890"/>
      <c r="D27" s="647" t="s">
        <v>611</v>
      </c>
      <c r="E27" s="99">
        <f>E26</f>
        <v>5</v>
      </c>
      <c r="F27" s="97">
        <f>SUM(E26:F26)</f>
        <v>10</v>
      </c>
      <c r="G27" s="97">
        <f>SUM(E26:G26)</f>
        <v>19</v>
      </c>
      <c r="H27" s="97">
        <f>SUM(E26:H26)</f>
        <v>28</v>
      </c>
      <c r="I27" s="97">
        <f>SUM(E26:I26)</f>
        <v>37</v>
      </c>
      <c r="J27" s="97">
        <f>SUM(E26:J26)</f>
        <v>46</v>
      </c>
      <c r="K27" s="97">
        <f>SUM(E26:K26)</f>
        <v>55</v>
      </c>
      <c r="L27" s="97">
        <f>SUM(E26:L26)</f>
        <v>64</v>
      </c>
      <c r="M27" s="97">
        <f>SUM(E26:M26)</f>
        <v>73</v>
      </c>
      <c r="N27" s="97">
        <f>SUM(E26:N26)</f>
        <v>82</v>
      </c>
      <c r="O27" s="97">
        <f>SUM(E26:O26)</f>
        <v>91</v>
      </c>
      <c r="P27" s="98">
        <f>SUM(E26:P26)</f>
        <v>100</v>
      </c>
      <c r="Q27" s="3176" t="s">
        <v>414</v>
      </c>
      <c r="R27" s="3177"/>
      <c r="S27" s="3178"/>
    </row>
    <row r="28" spans="1:19">
      <c r="A28" s="2831" t="s">
        <v>487</v>
      </c>
      <c r="B28" s="2832"/>
      <c r="C28" s="2833"/>
      <c r="D28" s="648" t="s">
        <v>612</v>
      </c>
      <c r="E28" s="100"/>
      <c r="F28" s="101"/>
      <c r="G28" s="100"/>
      <c r="H28" s="101"/>
      <c r="I28" s="100"/>
      <c r="J28" s="101"/>
      <c r="K28" s="102"/>
      <c r="L28" s="102"/>
      <c r="M28" s="102"/>
      <c r="N28" s="102"/>
      <c r="O28" s="102"/>
      <c r="P28" s="103"/>
      <c r="Q28" s="3129" t="s">
        <v>614</v>
      </c>
      <c r="R28" s="2978"/>
      <c r="S28" s="2839">
        <f>P29</f>
        <v>0</v>
      </c>
    </row>
    <row r="29" spans="1:19" ht="24.75" thickBot="1">
      <c r="A29" s="2834"/>
      <c r="B29" s="2835"/>
      <c r="C29" s="2836"/>
      <c r="D29" s="649" t="s">
        <v>611</v>
      </c>
      <c r="E29" s="104">
        <f>E28</f>
        <v>0</v>
      </c>
      <c r="F29" s="105">
        <f>SUM(E28:F28)</f>
        <v>0</v>
      </c>
      <c r="G29" s="105">
        <f>SUM(E28:G28)</f>
        <v>0</v>
      </c>
      <c r="H29" s="105">
        <f>SUM(E28:H28)</f>
        <v>0</v>
      </c>
      <c r="I29" s="105">
        <f>SUM(E28:I28)</f>
        <v>0</v>
      </c>
      <c r="J29" s="105">
        <f>SUM(E28:J28)</f>
        <v>0</v>
      </c>
      <c r="K29" s="105">
        <f>SUM(E28:K28)</f>
        <v>0</v>
      </c>
      <c r="L29" s="105">
        <f>SUM(E28:L28)</f>
        <v>0</v>
      </c>
      <c r="M29" s="105">
        <f>SUM(E28:M28)</f>
        <v>0</v>
      </c>
      <c r="N29" s="105">
        <f>SUM(E28:N28)</f>
        <v>0</v>
      </c>
      <c r="O29" s="105">
        <f>SUM(E28:O28)</f>
        <v>0</v>
      </c>
      <c r="P29" s="106">
        <f>SUM(E28:P28)</f>
        <v>0</v>
      </c>
      <c r="Q29" s="3131"/>
      <c r="R29" s="3132"/>
      <c r="S29" s="2840"/>
    </row>
    <row r="30" spans="1:19" hidden="1">
      <c r="Q30" s="2847" t="s">
        <v>719</v>
      </c>
      <c r="R30" s="2847"/>
      <c r="S30" s="2847"/>
    </row>
    <row r="31" spans="1:19" hidden="1">
      <c r="Q31" s="458"/>
      <c r="R31" s="865"/>
      <c r="S31" s="275"/>
    </row>
    <row r="32" spans="1:19" hidden="1">
      <c r="Q32" s="2829" t="s">
        <v>720</v>
      </c>
      <c r="R32" s="2829"/>
      <c r="S32" s="2829"/>
    </row>
    <row r="33" spans="1:19" hidden="1">
      <c r="Q33" s="2830" t="s">
        <v>730</v>
      </c>
      <c r="R33" s="2830"/>
      <c r="S33" s="2830"/>
    </row>
    <row r="39" spans="1:19" hidden="1"/>
    <row r="40" spans="1:19" ht="24.75" hidden="1" thickBot="1">
      <c r="A40" s="3086" t="s">
        <v>64</v>
      </c>
      <c r="B40" s="3087"/>
      <c r="C40" s="3088"/>
      <c r="D40" s="3087" t="s">
        <v>66</v>
      </c>
      <c r="E40" s="3087"/>
      <c r="F40" s="3087"/>
      <c r="G40" s="3087"/>
      <c r="H40" s="3087"/>
      <c r="I40" s="3087"/>
      <c r="J40" s="3087"/>
      <c r="K40" s="3087"/>
      <c r="L40" s="3087"/>
      <c r="M40" s="3087"/>
      <c r="N40" s="3087"/>
      <c r="O40" s="3087"/>
      <c r="P40" s="3087"/>
      <c r="Q40" s="3089" t="s">
        <v>65</v>
      </c>
      <c r="R40" s="3090"/>
      <c r="S40" s="3091"/>
    </row>
    <row r="41" spans="1:19" hidden="1">
      <c r="A41" s="3154" t="s">
        <v>415</v>
      </c>
      <c r="B41" s="3077"/>
      <c r="C41" s="3077"/>
      <c r="D41" s="3170"/>
      <c r="E41" s="3079"/>
      <c r="F41" s="3079"/>
      <c r="G41" s="3079"/>
      <c r="H41" s="3079"/>
      <c r="I41" s="3079"/>
      <c r="J41" s="3079"/>
      <c r="K41" s="3079"/>
      <c r="L41" s="3079"/>
      <c r="M41" s="3079"/>
      <c r="N41" s="3079"/>
      <c r="O41" s="3079"/>
      <c r="P41" s="3080"/>
      <c r="Q41" s="3095"/>
      <c r="R41" s="3096"/>
      <c r="S41" s="3097"/>
    </row>
    <row r="42" spans="1:19" ht="24.75" hidden="1" thickBot="1">
      <c r="A42" s="3152"/>
      <c r="B42" s="3082"/>
      <c r="C42" s="3082"/>
      <c r="D42" s="3153"/>
      <c r="E42" s="3082"/>
      <c r="F42" s="3082"/>
      <c r="G42" s="3082"/>
      <c r="H42" s="3082"/>
      <c r="I42" s="3082"/>
      <c r="J42" s="3082"/>
      <c r="K42" s="3082"/>
      <c r="L42" s="3082"/>
      <c r="M42" s="3082"/>
      <c r="N42" s="3082"/>
      <c r="O42" s="3082"/>
      <c r="P42" s="3083"/>
      <c r="Q42" s="3084"/>
      <c r="R42" s="3084"/>
      <c r="S42" s="3085"/>
    </row>
    <row r="43" spans="1:19" hidden="1"/>
    <row r="44" spans="1:19" hidden="1"/>
    <row r="45" spans="1:19" hidden="1"/>
    <row r="46" spans="1:19" hidden="1"/>
    <row r="47" spans="1:19" hidden="1"/>
  </sheetData>
  <mergeCells count="49">
    <mergeCell ref="C4:S4"/>
    <mergeCell ref="C5:S5"/>
    <mergeCell ref="Q21:R21"/>
    <mergeCell ref="A16:C16"/>
    <mergeCell ref="A21:C21"/>
    <mergeCell ref="A23:C23"/>
    <mergeCell ref="Q23:R23"/>
    <mergeCell ref="Q27:S27"/>
    <mergeCell ref="Q26:S26"/>
    <mergeCell ref="Q24:S24"/>
    <mergeCell ref="D41:P41"/>
    <mergeCell ref="A40:C40"/>
    <mergeCell ref="Q40:S40"/>
    <mergeCell ref="A24:C24"/>
    <mergeCell ref="Q25:S25"/>
    <mergeCell ref="A25:C25"/>
    <mergeCell ref="A26:C27"/>
    <mergeCell ref="A1:S1"/>
    <mergeCell ref="A3:S3"/>
    <mergeCell ref="Q22:R22"/>
    <mergeCell ref="A13:C13"/>
    <mergeCell ref="A14:C14"/>
    <mergeCell ref="Q8:S8"/>
    <mergeCell ref="Q10:S10"/>
    <mergeCell ref="A11:C12"/>
    <mergeCell ref="Q15:S15"/>
    <mergeCell ref="A9:B10"/>
    <mergeCell ref="A15:C15"/>
    <mergeCell ref="A7:B8"/>
    <mergeCell ref="C7:P8"/>
    <mergeCell ref="A4:B6"/>
    <mergeCell ref="Q7:S7"/>
    <mergeCell ref="C9:P9"/>
    <mergeCell ref="A2:S2"/>
    <mergeCell ref="A42:C42"/>
    <mergeCell ref="D42:P42"/>
    <mergeCell ref="Q42:S42"/>
    <mergeCell ref="Q28:R29"/>
    <mergeCell ref="Q30:S30"/>
    <mergeCell ref="Q32:S32"/>
    <mergeCell ref="Q33:S33"/>
    <mergeCell ref="Q41:S41"/>
    <mergeCell ref="A41:C41"/>
    <mergeCell ref="D40:P40"/>
    <mergeCell ref="A28:C29"/>
    <mergeCell ref="S28:S29"/>
    <mergeCell ref="A22:C22"/>
    <mergeCell ref="E11:P11"/>
    <mergeCell ref="Q20:S2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/>
  <headerFooter scaleWithDoc="0" alignWithMargins="0">
    <oddHeader>&amp;R&amp;"Angsana New,ธรรมดา"&amp;18 28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S42"/>
  <sheetViews>
    <sheetView view="pageLayout" zoomScale="70" zoomScaleNormal="70" zoomScalePageLayoutView="70" workbookViewId="0">
      <selection activeCell="A2" sqref="A2:S3"/>
    </sheetView>
  </sheetViews>
  <sheetFormatPr defaultColWidth="8.5703125" defaultRowHeight="24"/>
  <cols>
    <col min="1" max="1" width="9" style="15" customWidth="1"/>
    <col min="2" max="2" width="15.140625" style="15" customWidth="1"/>
    <col min="3" max="3" width="47.140625" style="15" customWidth="1"/>
    <col min="4" max="4" width="17.42578125" style="15" customWidth="1"/>
    <col min="5" max="5" width="5" style="15" bestFit="1" customWidth="1"/>
    <col min="6" max="6" width="3.85546875" style="15" bestFit="1" customWidth="1"/>
    <col min="7" max="7" width="3.5703125" style="15" bestFit="1" customWidth="1"/>
    <col min="8" max="8" width="3.85546875" style="15" bestFit="1" customWidth="1"/>
    <col min="9" max="9" width="4.140625" style="15" bestFit="1" customWidth="1"/>
    <col min="10" max="10" width="3.85546875" style="15" bestFit="1" customWidth="1"/>
    <col min="11" max="12" width="4.140625" style="15" bestFit="1" customWidth="1"/>
    <col min="13" max="13" width="3.5703125" style="15" bestFit="1" customWidth="1"/>
    <col min="14" max="16" width="3.85546875" style="15" bestFit="1" customWidth="1"/>
    <col min="17" max="17" width="9" style="15" customWidth="1"/>
    <col min="18" max="18" width="39.42578125" style="15" customWidth="1"/>
    <col min="19" max="19" width="34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3210" t="s">
        <v>788</v>
      </c>
      <c r="B4" s="3211"/>
      <c r="C4" s="3122"/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>
      <c r="A5" s="3212"/>
      <c r="B5" s="3213"/>
      <c r="C5" s="3225"/>
      <c r="D5" s="3225"/>
      <c r="E5" s="3225"/>
      <c r="F5" s="3225"/>
      <c r="G5" s="3225"/>
      <c r="H5" s="3225"/>
      <c r="I5" s="3225"/>
      <c r="J5" s="3225"/>
      <c r="K5" s="3225"/>
      <c r="L5" s="3225"/>
      <c r="M5" s="3225"/>
      <c r="N5" s="3225"/>
      <c r="O5" s="3225"/>
      <c r="P5" s="3225"/>
      <c r="Q5" s="3225"/>
      <c r="R5" s="3225"/>
      <c r="S5" s="3226"/>
    </row>
    <row r="6" spans="1:19" ht="24.75" thickBot="1">
      <c r="A6" s="3214"/>
      <c r="B6" s="3215"/>
      <c r="C6" s="3125"/>
      <c r="D6" s="3125"/>
      <c r="E6" s="3125"/>
      <c r="F6" s="3125"/>
      <c r="G6" s="3125"/>
      <c r="H6" s="3125"/>
      <c r="I6" s="3125"/>
      <c r="J6" s="3125"/>
      <c r="K6" s="3125"/>
      <c r="L6" s="3125"/>
      <c r="M6" s="3125"/>
      <c r="N6" s="3125"/>
      <c r="O6" s="3125"/>
      <c r="P6" s="3125"/>
      <c r="Q6" s="3125"/>
      <c r="R6" s="3125"/>
      <c r="S6" s="3126"/>
    </row>
    <row r="7" spans="1:19">
      <c r="A7" s="3205" t="s">
        <v>789</v>
      </c>
      <c r="B7" s="3227"/>
      <c r="C7" s="2925" t="s">
        <v>1399</v>
      </c>
      <c r="D7" s="2926"/>
      <c r="E7" s="2926"/>
      <c r="F7" s="2926"/>
      <c r="G7" s="2926"/>
      <c r="H7" s="2926"/>
      <c r="I7" s="2926"/>
      <c r="J7" s="2926"/>
      <c r="K7" s="2926"/>
      <c r="L7" s="2926"/>
      <c r="M7" s="2926"/>
      <c r="N7" s="2926"/>
      <c r="O7" s="2926"/>
      <c r="P7" s="2927"/>
      <c r="Q7" s="3205" t="s">
        <v>542</v>
      </c>
      <c r="R7" s="2926"/>
      <c r="S7" s="2927"/>
    </row>
    <row r="8" spans="1:19">
      <c r="A8" s="3228"/>
      <c r="B8" s="3229"/>
      <c r="C8" s="2979"/>
      <c r="D8" s="2980"/>
      <c r="E8" s="2980"/>
      <c r="F8" s="2980"/>
      <c r="G8" s="2980"/>
      <c r="H8" s="2980"/>
      <c r="I8" s="2980"/>
      <c r="J8" s="2980"/>
      <c r="K8" s="2980"/>
      <c r="L8" s="2980"/>
      <c r="M8" s="2980"/>
      <c r="N8" s="2980"/>
      <c r="O8" s="2980"/>
      <c r="P8" s="2930"/>
      <c r="Q8" s="3206" t="s">
        <v>1233</v>
      </c>
      <c r="R8" s="3207"/>
      <c r="S8" s="3208"/>
    </row>
    <row r="9" spans="1:19">
      <c r="A9" s="3216" t="s">
        <v>62</v>
      </c>
      <c r="B9" s="3217"/>
      <c r="C9" s="3222"/>
      <c r="D9" s="3223"/>
      <c r="E9" s="3223"/>
      <c r="F9" s="3223"/>
      <c r="G9" s="3223"/>
      <c r="H9" s="3223"/>
      <c r="I9" s="3223"/>
      <c r="J9" s="3223"/>
      <c r="K9" s="3223"/>
      <c r="L9" s="3223"/>
      <c r="M9" s="3223"/>
      <c r="N9" s="3223"/>
      <c r="O9" s="3223"/>
      <c r="P9" s="3224"/>
      <c r="Q9" s="1013" t="s">
        <v>543</v>
      </c>
      <c r="R9" s="469"/>
      <c r="S9" s="390"/>
    </row>
    <row r="10" spans="1:19">
      <c r="A10" s="3218"/>
      <c r="B10" s="3219"/>
      <c r="C10" s="3191"/>
      <c r="D10" s="3191"/>
      <c r="E10" s="3191"/>
      <c r="F10" s="3191"/>
      <c r="G10" s="3191"/>
      <c r="H10" s="3191"/>
      <c r="I10" s="3191"/>
      <c r="J10" s="3191"/>
      <c r="K10" s="3191"/>
      <c r="L10" s="3191"/>
      <c r="M10" s="3191"/>
      <c r="N10" s="3191"/>
      <c r="O10" s="3191"/>
      <c r="P10" s="3192"/>
      <c r="Q10" s="3230" t="s">
        <v>1391</v>
      </c>
      <c r="R10" s="3231"/>
      <c r="S10" s="3232"/>
    </row>
    <row r="11" spans="1:19" ht="24.75" thickBot="1">
      <c r="A11" s="3220"/>
      <c r="B11" s="3221"/>
      <c r="C11" s="3233"/>
      <c r="D11" s="3233"/>
      <c r="E11" s="3234"/>
      <c r="F11" s="3234"/>
      <c r="G11" s="3234"/>
      <c r="H11" s="3234"/>
      <c r="I11" s="3234"/>
      <c r="J11" s="3234"/>
      <c r="K11" s="3234"/>
      <c r="L11" s="3234"/>
      <c r="M11" s="3234"/>
      <c r="N11" s="3234"/>
      <c r="O11" s="3234"/>
      <c r="P11" s="3235"/>
      <c r="Q11" s="123"/>
      <c r="R11" s="123"/>
      <c r="S11" s="1006"/>
    </row>
    <row r="12" spans="1:19" ht="24.75" thickBot="1">
      <c r="A12" s="2903" t="s">
        <v>499</v>
      </c>
      <c r="B12" s="2904"/>
      <c r="C12" s="2905"/>
      <c r="D12" s="1698" t="s">
        <v>593</v>
      </c>
      <c r="E12" s="3010" t="s">
        <v>582</v>
      </c>
      <c r="F12" s="3010"/>
      <c r="G12" s="3010"/>
      <c r="H12" s="3010"/>
      <c r="I12" s="3010"/>
      <c r="J12" s="3010"/>
      <c r="K12" s="3010"/>
      <c r="L12" s="3010"/>
      <c r="M12" s="3010"/>
      <c r="N12" s="3010"/>
      <c r="O12" s="3010"/>
      <c r="P12" s="3209"/>
      <c r="Q12" s="1683" t="s">
        <v>544</v>
      </c>
      <c r="R12" s="598"/>
      <c r="S12" s="596" t="s">
        <v>545</v>
      </c>
    </row>
    <row r="13" spans="1:19">
      <c r="A13" s="3009"/>
      <c r="B13" s="3010"/>
      <c r="C13" s="3011"/>
      <c r="D13" s="186" t="s">
        <v>60</v>
      </c>
      <c r="E13" s="471" t="s">
        <v>0</v>
      </c>
      <c r="F13" s="472" t="s">
        <v>1</v>
      </c>
      <c r="G13" s="473" t="s">
        <v>2</v>
      </c>
      <c r="H13" s="474" t="s">
        <v>3</v>
      </c>
      <c r="I13" s="473" t="s">
        <v>4</v>
      </c>
      <c r="J13" s="471" t="s">
        <v>5</v>
      </c>
      <c r="K13" s="474" t="s">
        <v>6</v>
      </c>
      <c r="L13" s="473" t="s">
        <v>7</v>
      </c>
      <c r="M13" s="474" t="s">
        <v>8</v>
      </c>
      <c r="N13" s="473" t="s">
        <v>9</v>
      </c>
      <c r="O13" s="471" t="s">
        <v>10</v>
      </c>
      <c r="P13" s="475" t="s">
        <v>11</v>
      </c>
      <c r="Q13" s="594"/>
      <c r="R13" s="599"/>
      <c r="S13" s="1691"/>
    </row>
    <row r="14" spans="1:19">
      <c r="A14" s="3248"/>
      <c r="B14" s="3249"/>
      <c r="C14" s="3249"/>
      <c r="D14" s="854"/>
      <c r="E14" s="478"/>
      <c r="F14" s="364"/>
      <c r="G14" s="1819"/>
      <c r="H14" s="1819"/>
      <c r="I14" s="115"/>
      <c r="J14" s="478"/>
      <c r="K14" s="477"/>
      <c r="L14" s="115"/>
      <c r="M14" s="477"/>
      <c r="N14" s="115"/>
      <c r="O14" s="478"/>
      <c r="P14" s="479"/>
      <c r="Q14" s="1699"/>
      <c r="R14" s="600"/>
      <c r="S14" s="1682"/>
    </row>
    <row r="15" spans="1:19" ht="24.75" thickBot="1">
      <c r="A15" s="3250"/>
      <c r="B15" s="3251"/>
      <c r="C15" s="3251"/>
      <c r="D15" s="775"/>
      <c r="E15" s="252"/>
      <c r="F15" s="1681"/>
      <c r="G15" s="1681"/>
      <c r="H15" s="251"/>
      <c r="I15" s="1681"/>
      <c r="J15" s="252"/>
      <c r="K15" s="251"/>
      <c r="L15" s="1681"/>
      <c r="M15" s="251"/>
      <c r="N15" s="1681"/>
      <c r="O15" s="252"/>
      <c r="P15" s="480"/>
      <c r="Q15" s="481"/>
      <c r="R15" s="601"/>
      <c r="S15" s="482"/>
    </row>
    <row r="16" spans="1:19" ht="24.75" thickBot="1">
      <c r="A16" s="3250"/>
      <c r="B16" s="3251"/>
      <c r="C16" s="3251"/>
      <c r="D16" s="775"/>
      <c r="E16" s="252"/>
      <c r="F16" s="483"/>
      <c r="G16" s="1681"/>
      <c r="H16" s="251"/>
      <c r="I16" s="1681"/>
      <c r="J16" s="252"/>
      <c r="K16" s="251"/>
      <c r="L16" s="1681"/>
      <c r="M16" s="251"/>
      <c r="N16" s="1681"/>
      <c r="O16" s="252"/>
      <c r="P16" s="480"/>
      <c r="Q16" s="602" t="s">
        <v>510</v>
      </c>
      <c r="R16" s="325"/>
      <c r="S16" s="517"/>
    </row>
    <row r="17" spans="1:19">
      <c r="A17" s="3195"/>
      <c r="B17" s="3196"/>
      <c r="C17" s="3196"/>
      <c r="D17" s="775"/>
      <c r="E17" s="251"/>
      <c r="F17" s="483"/>
      <c r="G17" s="1681"/>
      <c r="H17" s="251"/>
      <c r="I17" s="1681"/>
      <c r="J17" s="252"/>
      <c r="K17" s="251"/>
      <c r="L17" s="1681"/>
      <c r="M17" s="251"/>
      <c r="N17" s="1681"/>
      <c r="O17" s="252"/>
      <c r="P17" s="480"/>
      <c r="Q17" s="3198" t="s">
        <v>146</v>
      </c>
      <c r="R17" s="3198"/>
      <c r="S17" s="3199"/>
    </row>
    <row r="18" spans="1:19" ht="24.75" thickBot="1">
      <c r="A18" s="3195"/>
      <c r="B18" s="3197"/>
      <c r="C18" s="3197"/>
      <c r="D18" s="776"/>
      <c r="E18" s="252"/>
      <c r="F18" s="483"/>
      <c r="G18" s="1681"/>
      <c r="H18" s="364"/>
      <c r="I18" s="1681"/>
      <c r="J18" s="252"/>
      <c r="K18" s="483"/>
      <c r="L18" s="1681"/>
      <c r="M18" s="251"/>
      <c r="N18" s="1681"/>
      <c r="O18" s="252"/>
      <c r="P18" s="480"/>
      <c r="Q18" s="470"/>
      <c r="R18" s="468"/>
      <c r="S18" s="342"/>
    </row>
    <row r="19" spans="1:19" ht="24.75" thickBot="1">
      <c r="A19" s="1687"/>
      <c r="B19" s="1688"/>
      <c r="C19" s="1688"/>
      <c r="D19" s="775"/>
      <c r="E19" s="252"/>
      <c r="F19" s="483"/>
      <c r="G19" s="1681"/>
      <c r="H19" s="251"/>
      <c r="I19" s="1681"/>
      <c r="J19" s="252"/>
      <c r="K19" s="251"/>
      <c r="L19" s="1681"/>
      <c r="M19" s="251"/>
      <c r="N19" s="1681"/>
      <c r="O19" s="252"/>
      <c r="P19" s="480"/>
      <c r="Q19" s="604" t="s">
        <v>511</v>
      </c>
      <c r="R19" s="325"/>
      <c r="S19" s="517"/>
    </row>
    <row r="20" spans="1:19">
      <c r="A20" s="1687"/>
      <c r="B20" s="1688"/>
      <c r="C20" s="1688"/>
      <c r="D20" s="775"/>
      <c r="E20" s="252"/>
      <c r="F20" s="483"/>
      <c r="G20" s="1681"/>
      <c r="H20" s="251"/>
      <c r="I20" s="1681"/>
      <c r="J20" s="252"/>
      <c r="K20" s="1681"/>
      <c r="L20" s="1681"/>
      <c r="M20" s="251"/>
      <c r="N20" s="1681"/>
      <c r="O20" s="252"/>
      <c r="P20" s="480"/>
      <c r="Q20" s="603" t="s">
        <v>149</v>
      </c>
      <c r="R20" s="74"/>
      <c r="S20" s="188"/>
    </row>
    <row r="21" spans="1:19" ht="24.75" thickBot="1">
      <c r="A21" s="1687"/>
      <c r="B21" s="1688"/>
      <c r="C21" s="1688"/>
      <c r="D21" s="775"/>
      <c r="E21" s="252"/>
      <c r="F21" s="483"/>
      <c r="G21" s="1681"/>
      <c r="H21" s="251"/>
      <c r="I21" s="1681"/>
      <c r="J21" s="252"/>
      <c r="K21" s="252"/>
      <c r="L21" s="251"/>
      <c r="M21" s="1681"/>
      <c r="N21" s="1681"/>
      <c r="O21" s="252"/>
      <c r="P21" s="480"/>
      <c r="Q21" s="470"/>
      <c r="R21" s="468"/>
      <c r="S21" s="342"/>
    </row>
    <row r="22" spans="1:19">
      <c r="A22" s="1687"/>
      <c r="B22" s="1688"/>
      <c r="C22" s="1688"/>
      <c r="D22" s="775"/>
      <c r="E22" s="251"/>
      <c r="F22" s="483"/>
      <c r="G22" s="1681"/>
      <c r="H22" s="251"/>
      <c r="I22" s="1681"/>
      <c r="J22" s="252"/>
      <c r="K22" s="252"/>
      <c r="L22" s="1681"/>
      <c r="M22" s="251"/>
      <c r="N22" s="483"/>
      <c r="O22" s="1681"/>
      <c r="P22" s="480"/>
      <c r="Q22" s="3247" t="s">
        <v>504</v>
      </c>
      <c r="R22" s="2980"/>
      <c r="S22" s="2995"/>
    </row>
    <row r="23" spans="1:19">
      <c r="A23" s="1687"/>
      <c r="B23" s="1688"/>
      <c r="C23" s="1688"/>
      <c r="D23" s="775"/>
      <c r="E23" s="251"/>
      <c r="F23" s="483"/>
      <c r="G23" s="1681"/>
      <c r="H23" s="251"/>
      <c r="I23" s="1681"/>
      <c r="J23" s="252"/>
      <c r="K23" s="251"/>
      <c r="L23" s="1681"/>
      <c r="M23" s="251"/>
      <c r="N23" s="1681"/>
      <c r="O23" s="252"/>
      <c r="P23" s="480"/>
      <c r="Q23" s="1684"/>
      <c r="R23" s="1668"/>
      <c r="S23" s="1669"/>
    </row>
    <row r="24" spans="1:19">
      <c r="A24" s="1687"/>
      <c r="B24" s="1688"/>
      <c r="C24" s="1688"/>
      <c r="D24" s="775"/>
      <c r="E24" s="252"/>
      <c r="F24" s="483"/>
      <c r="G24" s="1681"/>
      <c r="H24" s="251"/>
      <c r="I24" s="1681"/>
      <c r="J24" s="252"/>
      <c r="K24" s="251"/>
      <c r="L24" s="1681"/>
      <c r="M24" s="251"/>
      <c r="N24" s="1681"/>
      <c r="O24" s="252"/>
      <c r="P24" s="480"/>
      <c r="Q24" s="3200" t="s">
        <v>12</v>
      </c>
      <c r="R24" s="3201"/>
      <c r="S24" s="486" t="s">
        <v>13</v>
      </c>
    </row>
    <row r="25" spans="1:19">
      <c r="A25" s="1685"/>
      <c r="B25" s="1686"/>
      <c r="C25" s="1686"/>
      <c r="D25" s="775"/>
      <c r="E25" s="252"/>
      <c r="F25" s="483"/>
      <c r="G25" s="1681"/>
      <c r="H25" s="251"/>
      <c r="I25" s="1681"/>
      <c r="J25" s="252"/>
      <c r="K25" s="251"/>
      <c r="L25" s="1681"/>
      <c r="M25" s="251"/>
      <c r="N25" s="1681"/>
      <c r="O25" s="252"/>
      <c r="P25" s="480"/>
      <c r="Q25" s="3201"/>
      <c r="R25" s="3200"/>
      <c r="S25" s="487"/>
    </row>
    <row r="26" spans="1:19">
      <c r="A26" s="1685"/>
      <c r="B26" s="1686"/>
      <c r="C26" s="1686"/>
      <c r="D26" s="775"/>
      <c r="E26" s="251"/>
      <c r="F26" s="483"/>
      <c r="G26" s="1681"/>
      <c r="H26" s="1681"/>
      <c r="I26" s="1681"/>
      <c r="J26" s="1681"/>
      <c r="K26" s="1681"/>
      <c r="L26" s="1681"/>
      <c r="M26" s="1681"/>
      <c r="N26" s="1681"/>
      <c r="O26" s="1681"/>
      <c r="P26" s="1681"/>
      <c r="Q26" s="3193"/>
      <c r="R26" s="3194"/>
      <c r="S26" s="214"/>
    </row>
    <row r="27" spans="1:19">
      <c r="A27" s="488"/>
      <c r="B27" s="489"/>
      <c r="C27" s="1686"/>
      <c r="D27" s="775"/>
      <c r="E27" s="251"/>
      <c r="F27" s="483"/>
      <c r="G27" s="1681"/>
      <c r="H27" s="251"/>
      <c r="I27" s="1681"/>
      <c r="J27" s="252"/>
      <c r="K27" s="251"/>
      <c r="L27" s="1681"/>
      <c r="M27" s="251"/>
      <c r="N27" s="1681"/>
      <c r="O27" s="252"/>
      <c r="P27" s="480"/>
      <c r="Q27" s="3193"/>
      <c r="R27" s="3246"/>
      <c r="S27" s="214"/>
    </row>
    <row r="28" spans="1:19">
      <c r="A28" s="1685"/>
      <c r="B28" s="489"/>
      <c r="C28" s="1686"/>
      <c r="D28" s="775"/>
      <c r="E28" s="251"/>
      <c r="F28" s="483"/>
      <c r="G28" s="1681"/>
      <c r="H28" s="251"/>
      <c r="I28" s="1681"/>
      <c r="J28" s="252"/>
      <c r="K28" s="251"/>
      <c r="L28" s="1681"/>
      <c r="M28" s="251"/>
      <c r="N28" s="1681"/>
      <c r="O28" s="252"/>
      <c r="P28" s="480"/>
      <c r="Q28" s="3193"/>
      <c r="R28" s="3194"/>
      <c r="S28" s="214"/>
    </row>
    <row r="29" spans="1:19">
      <c r="A29" s="1687"/>
      <c r="B29" s="1688"/>
      <c r="C29" s="1688"/>
      <c r="D29" s="777"/>
      <c r="E29" s="490"/>
      <c r="F29" s="491"/>
      <c r="G29" s="305"/>
      <c r="H29" s="490"/>
      <c r="I29" s="305"/>
      <c r="J29" s="492"/>
      <c r="K29" s="490"/>
      <c r="L29" s="305"/>
      <c r="M29" s="490"/>
      <c r="N29" s="305"/>
      <c r="O29" s="492"/>
      <c r="P29" s="493"/>
      <c r="Q29" s="3236"/>
      <c r="R29" s="3236"/>
      <c r="S29" s="214"/>
    </row>
    <row r="30" spans="1:19">
      <c r="A30" s="494"/>
      <c r="B30" s="495"/>
      <c r="C30" s="495"/>
      <c r="D30" s="777"/>
      <c r="E30" s="490"/>
      <c r="F30" s="491"/>
      <c r="G30" s="305"/>
      <c r="H30" s="490"/>
      <c r="I30" s="305"/>
      <c r="J30" s="492"/>
      <c r="K30" s="490"/>
      <c r="L30" s="305"/>
      <c r="M30" s="490"/>
      <c r="N30" s="305"/>
      <c r="O30" s="492"/>
      <c r="P30" s="493"/>
      <c r="Q30" s="1693"/>
      <c r="R30" s="1663"/>
      <c r="S30" s="113"/>
    </row>
    <row r="31" spans="1:19" ht="24.75" thickBot="1">
      <c r="A31" s="1820"/>
      <c r="B31" s="1821"/>
      <c r="C31" s="1821"/>
      <c r="D31" s="1822"/>
      <c r="E31" s="1823"/>
      <c r="F31" s="1509"/>
      <c r="G31" s="1509"/>
      <c r="H31" s="1509"/>
      <c r="I31" s="1509"/>
      <c r="J31" s="1509"/>
      <c r="K31" s="1509"/>
      <c r="L31" s="1509"/>
      <c r="M31" s="1509"/>
      <c r="N31" s="1509"/>
      <c r="O31" s="1509"/>
      <c r="P31" s="1824"/>
      <c r="Q31" s="3201"/>
      <c r="R31" s="3201"/>
      <c r="S31" s="3237"/>
    </row>
    <row r="32" spans="1:19" ht="24.75" thickBot="1">
      <c r="A32" s="1687"/>
      <c r="B32" s="1688"/>
      <c r="C32" s="1688"/>
      <c r="D32" s="775"/>
      <c r="E32" s="252"/>
      <c r="F32" s="1681"/>
      <c r="G32" s="1681"/>
      <c r="H32" s="1681"/>
      <c r="I32" s="1681"/>
      <c r="J32" s="1681"/>
      <c r="K32" s="1681"/>
      <c r="L32" s="1681"/>
      <c r="M32" s="1681"/>
      <c r="N32" s="1681"/>
      <c r="O32" s="1681"/>
      <c r="P32" s="253"/>
      <c r="Q32" s="3238" t="s">
        <v>563</v>
      </c>
      <c r="R32" s="3239"/>
      <c r="S32" s="3240"/>
    </row>
    <row r="33" spans="1:19">
      <c r="A33" s="3241"/>
      <c r="B33" s="3242"/>
      <c r="C33" s="3242"/>
      <c r="D33" s="777"/>
      <c r="E33" s="592"/>
      <c r="F33" s="593"/>
      <c r="G33" s="593"/>
      <c r="H33" s="593"/>
      <c r="I33" s="593"/>
      <c r="J33" s="593"/>
      <c r="K33" s="593"/>
      <c r="L33" s="593"/>
      <c r="M33" s="593"/>
      <c r="N33" s="593"/>
      <c r="O33" s="593"/>
      <c r="P33" s="605"/>
      <c r="Q33" s="3243" t="s">
        <v>155</v>
      </c>
      <c r="R33" s="3244"/>
      <c r="S33" s="3245"/>
    </row>
    <row r="34" spans="1:19">
      <c r="A34" s="2894" t="s">
        <v>61</v>
      </c>
      <c r="B34" s="2895"/>
      <c r="C34" s="2896"/>
      <c r="D34" s="92">
        <f>SUM(D14:D33)</f>
        <v>0</v>
      </c>
      <c r="E34" s="93"/>
      <c r="F34" s="94"/>
      <c r="G34" s="93"/>
      <c r="H34" s="94"/>
      <c r="I34" s="93"/>
      <c r="J34" s="95"/>
      <c r="K34" s="95"/>
      <c r="L34" s="95"/>
      <c r="M34" s="95"/>
      <c r="N34" s="93"/>
      <c r="O34" s="95"/>
      <c r="P34" s="96"/>
      <c r="Q34" s="3109"/>
      <c r="R34" s="3110"/>
      <c r="S34" s="3133"/>
    </row>
    <row r="35" spans="1:19">
      <c r="A35" s="2885" t="s">
        <v>70</v>
      </c>
      <c r="B35" s="2886"/>
      <c r="C35" s="2887"/>
      <c r="D35" s="172" t="s">
        <v>68</v>
      </c>
      <c r="E35" s="97">
        <f>SUM(E23:E33)</f>
        <v>0</v>
      </c>
      <c r="F35" s="97">
        <f>SUM(F19:F33)</f>
        <v>0</v>
      </c>
      <c r="G35" s="97">
        <f>SUM(G14:G33)</f>
        <v>0</v>
      </c>
      <c r="H35" s="97">
        <f>SUM(H14:H33)</f>
        <v>0</v>
      </c>
      <c r="I35" s="97">
        <f>SUM(I16:I33)</f>
        <v>0</v>
      </c>
      <c r="J35" s="97">
        <f>SUM(J19:J33)</f>
        <v>0</v>
      </c>
      <c r="K35" s="97">
        <f>SUM(K19:K33)</f>
        <v>0</v>
      </c>
      <c r="L35" s="97">
        <f>SUM(L19:L33)</f>
        <v>0</v>
      </c>
      <c r="M35" s="97">
        <f>SUM(M19:M33)</f>
        <v>0</v>
      </c>
      <c r="N35" s="97">
        <f>SUM(N19:N33)</f>
        <v>0</v>
      </c>
      <c r="O35" s="97">
        <f>SUM(O20:O33)</f>
        <v>0</v>
      </c>
      <c r="P35" s="98">
        <f>SUM(P20:P33)</f>
        <v>0</v>
      </c>
      <c r="Q35" s="2964"/>
      <c r="R35" s="2965"/>
      <c r="S35" s="2966"/>
    </row>
    <row r="36" spans="1:19">
      <c r="A36" s="2888"/>
      <c r="B36" s="2889"/>
      <c r="C36" s="2890"/>
      <c r="D36" s="175" t="s">
        <v>69</v>
      </c>
      <c r="E36" s="99">
        <f>E35</f>
        <v>0</v>
      </c>
      <c r="F36" s="97">
        <f>SUM(E35:F35)</f>
        <v>0</v>
      </c>
      <c r="G36" s="97">
        <f>SUM(E35:G35)</f>
        <v>0</v>
      </c>
      <c r="H36" s="97">
        <f>SUM(E35:H35)</f>
        <v>0</v>
      </c>
      <c r="I36" s="97">
        <f>SUM(E35:I35)</f>
        <v>0</v>
      </c>
      <c r="J36" s="97">
        <f>SUM(E35:J35)</f>
        <v>0</v>
      </c>
      <c r="K36" s="97">
        <f>SUM(E35:K35)</f>
        <v>0</v>
      </c>
      <c r="L36" s="97">
        <f>SUM(E35:L35)</f>
        <v>0</v>
      </c>
      <c r="M36" s="97">
        <f>SUM(E35:M35)</f>
        <v>0</v>
      </c>
      <c r="N36" s="97">
        <f>SUM(E35:N35)</f>
        <v>0</v>
      </c>
      <c r="O36" s="97">
        <f>SUM(E35:O35)</f>
        <v>0</v>
      </c>
      <c r="P36" s="98">
        <f>SUM(E35:P35)</f>
        <v>0</v>
      </c>
      <c r="Q36" s="2938"/>
      <c r="R36" s="2939"/>
      <c r="S36" s="2940"/>
    </row>
    <row r="37" spans="1:19">
      <c r="A37" s="2831" t="s">
        <v>71</v>
      </c>
      <c r="B37" s="2832"/>
      <c r="C37" s="2833"/>
      <c r="D37" s="177" t="s">
        <v>68</v>
      </c>
      <c r="E37" s="100"/>
      <c r="F37" s="101"/>
      <c r="G37" s="100"/>
      <c r="H37" s="101"/>
      <c r="I37" s="100"/>
      <c r="J37" s="101"/>
      <c r="K37" s="102"/>
      <c r="L37" s="102"/>
      <c r="M37" s="102"/>
      <c r="N37" s="102"/>
      <c r="O37" s="102"/>
      <c r="P37" s="103"/>
      <c r="Q37" s="2837" t="s">
        <v>587</v>
      </c>
      <c r="R37" s="3051"/>
      <c r="S37" s="2839">
        <f>P38</f>
        <v>0</v>
      </c>
    </row>
    <row r="38" spans="1:19" ht="24.75" thickBot="1">
      <c r="A38" s="2834"/>
      <c r="B38" s="2835"/>
      <c r="C38" s="2836"/>
      <c r="D38" s="182" t="s">
        <v>72</v>
      </c>
      <c r="E38" s="104">
        <f>E37</f>
        <v>0</v>
      </c>
      <c r="F38" s="105">
        <f>SUM(E37:F37)</f>
        <v>0</v>
      </c>
      <c r="G38" s="105">
        <f>SUM(E37:G37)</f>
        <v>0</v>
      </c>
      <c r="H38" s="105">
        <f>SUM(E37:H37)</f>
        <v>0</v>
      </c>
      <c r="I38" s="105">
        <f>SUM(E37:I37)</f>
        <v>0</v>
      </c>
      <c r="J38" s="105">
        <f>SUM(E37:J37)</f>
        <v>0</v>
      </c>
      <c r="K38" s="105">
        <f>SUM(E37:K37)</f>
        <v>0</v>
      </c>
      <c r="L38" s="105">
        <f>SUM(E37:L37)</f>
        <v>0</v>
      </c>
      <c r="M38" s="105">
        <f>SUM(E37:M37)</f>
        <v>0</v>
      </c>
      <c r="N38" s="105">
        <f>SUM(E37:N37)</f>
        <v>0</v>
      </c>
      <c r="O38" s="105">
        <f>SUM(E37:O37)</f>
        <v>0</v>
      </c>
      <c r="P38" s="106">
        <f>SUM(E37:P37)</f>
        <v>0</v>
      </c>
      <c r="Q38" s="564"/>
      <c r="R38" s="565"/>
      <c r="S38" s="2840"/>
    </row>
    <row r="39" spans="1:19" hidden="1">
      <c r="Q39" s="2847" t="s">
        <v>719</v>
      </c>
      <c r="R39" s="2847"/>
      <c r="S39" s="2847"/>
    </row>
    <row r="40" spans="1:19" hidden="1">
      <c r="Q40" s="458"/>
      <c r="R40" s="865"/>
      <c r="S40" s="275"/>
    </row>
    <row r="41" spans="1:19" hidden="1">
      <c r="Q41" s="2829" t="s">
        <v>720</v>
      </c>
      <c r="R41" s="2829"/>
      <c r="S41" s="2829"/>
    </row>
    <row r="42" spans="1:19" hidden="1">
      <c r="Q42" s="2805" t="s">
        <v>749</v>
      </c>
      <c r="R42" s="2805"/>
      <c r="S42" s="2805"/>
    </row>
  </sheetData>
  <mergeCells count="46">
    <mergeCell ref="A33:C33"/>
    <mergeCell ref="Q33:S33"/>
    <mergeCell ref="Q27:R27"/>
    <mergeCell ref="Q22:S22"/>
    <mergeCell ref="A14:C14"/>
    <mergeCell ref="A15:C15"/>
    <mergeCell ref="A16:C16"/>
    <mergeCell ref="Q39:S39"/>
    <mergeCell ref="Q42:S42"/>
    <mergeCell ref="Q28:R28"/>
    <mergeCell ref="Q29:R29"/>
    <mergeCell ref="Q31:S31"/>
    <mergeCell ref="Q32:S32"/>
    <mergeCell ref="Q41:S41"/>
    <mergeCell ref="A1:S1"/>
    <mergeCell ref="A3:S3"/>
    <mergeCell ref="Q7:S7"/>
    <mergeCell ref="Q8:S8"/>
    <mergeCell ref="E12:P12"/>
    <mergeCell ref="A4:B6"/>
    <mergeCell ref="A9:B11"/>
    <mergeCell ref="C9:P9"/>
    <mergeCell ref="C4:S4"/>
    <mergeCell ref="A2:S2"/>
    <mergeCell ref="C5:S5"/>
    <mergeCell ref="C6:S6"/>
    <mergeCell ref="A7:B8"/>
    <mergeCell ref="C7:P8"/>
    <mergeCell ref="Q10:S10"/>
    <mergeCell ref="C11:P11"/>
    <mergeCell ref="C10:P10"/>
    <mergeCell ref="A37:C38"/>
    <mergeCell ref="Q37:R37"/>
    <mergeCell ref="S37:S38"/>
    <mergeCell ref="A34:C34"/>
    <mergeCell ref="Q34:S34"/>
    <mergeCell ref="A35:C36"/>
    <mergeCell ref="Q35:S35"/>
    <mergeCell ref="Q36:S36"/>
    <mergeCell ref="Q26:R26"/>
    <mergeCell ref="A12:C13"/>
    <mergeCell ref="A17:C17"/>
    <mergeCell ref="A18:C18"/>
    <mergeCell ref="Q17:S17"/>
    <mergeCell ref="Q24:R24"/>
    <mergeCell ref="Q25:R25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 scaleWithDoc="0" alignWithMargins="0">
    <oddHeader>&amp;R&amp;"Angsana New,ธรรมดา"&amp;18 14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  <pageSetUpPr fitToPage="1"/>
  </sheetPr>
  <dimension ref="A1:S42"/>
  <sheetViews>
    <sheetView view="pageLayout" topLeftCell="A22" zoomScale="70" zoomScaleNormal="70" zoomScalePageLayoutView="70" workbookViewId="0">
      <selection sqref="A1:S38"/>
    </sheetView>
  </sheetViews>
  <sheetFormatPr defaultColWidth="8.5703125" defaultRowHeight="24"/>
  <cols>
    <col min="1" max="1" width="9" style="15" customWidth="1"/>
    <col min="2" max="2" width="15.140625" style="15" customWidth="1"/>
    <col min="3" max="3" width="47.140625" style="15" customWidth="1"/>
    <col min="4" max="4" width="17.42578125" style="15" customWidth="1"/>
    <col min="5" max="5" width="5" style="15" bestFit="1" customWidth="1"/>
    <col min="6" max="6" width="3.85546875" style="15" bestFit="1" customWidth="1"/>
    <col min="7" max="7" width="3.5703125" style="15" bestFit="1" customWidth="1"/>
    <col min="8" max="8" width="3.85546875" style="15" bestFit="1" customWidth="1"/>
    <col min="9" max="9" width="4.140625" style="15" bestFit="1" customWidth="1"/>
    <col min="10" max="10" width="3.85546875" style="15" bestFit="1" customWidth="1"/>
    <col min="11" max="12" width="4.140625" style="15" bestFit="1" customWidth="1"/>
    <col min="13" max="13" width="3.5703125" style="15" bestFit="1" customWidth="1"/>
    <col min="14" max="16" width="3.85546875" style="15" bestFit="1" customWidth="1"/>
    <col min="17" max="17" width="9" style="15" customWidth="1"/>
    <col min="18" max="18" width="39.42578125" style="15" customWidth="1"/>
    <col min="19" max="19" width="34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3210" t="s">
        <v>788</v>
      </c>
      <c r="B4" s="3211"/>
      <c r="C4" s="3122" t="s">
        <v>770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>
      <c r="A5" s="3212"/>
      <c r="B5" s="3213"/>
      <c r="C5" s="3225" t="s">
        <v>771</v>
      </c>
      <c r="D5" s="3225"/>
      <c r="E5" s="3225"/>
      <c r="F5" s="3225"/>
      <c r="G5" s="3225"/>
      <c r="H5" s="3225"/>
      <c r="I5" s="3225"/>
      <c r="J5" s="3225"/>
      <c r="K5" s="3225"/>
      <c r="L5" s="3225"/>
      <c r="M5" s="3225"/>
      <c r="N5" s="3225"/>
      <c r="O5" s="3225"/>
      <c r="P5" s="3225"/>
      <c r="Q5" s="3225"/>
      <c r="R5" s="3225"/>
      <c r="S5" s="3226"/>
    </row>
    <row r="6" spans="1:19" ht="24.75" thickBot="1">
      <c r="A6" s="3214"/>
      <c r="B6" s="3215"/>
      <c r="C6" s="3125" t="s">
        <v>772</v>
      </c>
      <c r="D6" s="3125"/>
      <c r="E6" s="3125"/>
      <c r="F6" s="3125"/>
      <c r="G6" s="3125"/>
      <c r="H6" s="3125"/>
      <c r="I6" s="3125"/>
      <c r="J6" s="3125"/>
      <c r="K6" s="3125"/>
      <c r="L6" s="3125"/>
      <c r="M6" s="3125"/>
      <c r="N6" s="3125"/>
      <c r="O6" s="3125"/>
      <c r="P6" s="3125"/>
      <c r="Q6" s="3125"/>
      <c r="R6" s="3125"/>
      <c r="S6" s="3126"/>
    </row>
    <row r="7" spans="1:19">
      <c r="A7" s="3205" t="s">
        <v>789</v>
      </c>
      <c r="B7" s="3227"/>
      <c r="C7" s="2925" t="s">
        <v>1401</v>
      </c>
      <c r="D7" s="2926"/>
      <c r="E7" s="2926"/>
      <c r="F7" s="2926"/>
      <c r="G7" s="2926"/>
      <c r="H7" s="2926"/>
      <c r="I7" s="2926"/>
      <c r="J7" s="2926"/>
      <c r="K7" s="2926"/>
      <c r="L7" s="2926"/>
      <c r="M7" s="2926"/>
      <c r="N7" s="2926"/>
      <c r="O7" s="2926"/>
      <c r="P7" s="2927"/>
      <c r="Q7" s="3205" t="s">
        <v>542</v>
      </c>
      <c r="R7" s="2926"/>
      <c r="S7" s="2927"/>
    </row>
    <row r="8" spans="1:19">
      <c r="A8" s="3228"/>
      <c r="B8" s="3229"/>
      <c r="C8" s="2979"/>
      <c r="D8" s="2980"/>
      <c r="E8" s="2980"/>
      <c r="F8" s="2980"/>
      <c r="G8" s="2980"/>
      <c r="H8" s="2980"/>
      <c r="I8" s="2980"/>
      <c r="J8" s="2980"/>
      <c r="K8" s="2980"/>
      <c r="L8" s="2980"/>
      <c r="M8" s="2980"/>
      <c r="N8" s="2980"/>
      <c r="O8" s="2980"/>
      <c r="P8" s="2930"/>
      <c r="Q8" s="3206" t="s">
        <v>1394</v>
      </c>
      <c r="R8" s="3207"/>
      <c r="S8" s="3208"/>
    </row>
    <row r="9" spans="1:19">
      <c r="A9" s="3216" t="s">
        <v>62</v>
      </c>
      <c r="B9" s="3217"/>
      <c r="C9" s="3252" t="s">
        <v>773</v>
      </c>
      <c r="D9" s="3253"/>
      <c r="E9" s="3253"/>
      <c r="F9" s="3253"/>
      <c r="G9" s="3253"/>
      <c r="H9" s="3253"/>
      <c r="I9" s="3253"/>
      <c r="J9" s="3253"/>
      <c r="K9" s="3253"/>
      <c r="L9" s="3253"/>
      <c r="M9" s="3253"/>
      <c r="N9" s="3253"/>
      <c r="O9" s="3253"/>
      <c r="P9" s="3254"/>
      <c r="Q9" s="1013" t="s">
        <v>543</v>
      </c>
      <c r="R9" s="469"/>
      <c r="S9" s="390"/>
    </row>
    <row r="10" spans="1:19">
      <c r="A10" s="3218"/>
      <c r="B10" s="3219"/>
      <c r="C10" s="3191" t="s">
        <v>774</v>
      </c>
      <c r="D10" s="3191"/>
      <c r="E10" s="3191"/>
      <c r="F10" s="3191"/>
      <c r="G10" s="3191"/>
      <c r="H10" s="3191"/>
      <c r="I10" s="3191"/>
      <c r="J10" s="3191"/>
      <c r="K10" s="3191"/>
      <c r="L10" s="3191"/>
      <c r="M10" s="3191"/>
      <c r="N10" s="3191"/>
      <c r="O10" s="3191"/>
      <c r="P10" s="3192"/>
      <c r="Q10" s="3230" t="s">
        <v>1392</v>
      </c>
      <c r="R10" s="3231"/>
      <c r="S10" s="3232"/>
    </row>
    <row r="11" spans="1:19" ht="24.75" thickBot="1">
      <c r="A11" s="3220"/>
      <c r="B11" s="3221"/>
      <c r="C11" s="3233"/>
      <c r="D11" s="3233"/>
      <c r="E11" s="3234"/>
      <c r="F11" s="3234"/>
      <c r="G11" s="3234"/>
      <c r="H11" s="3234"/>
      <c r="I11" s="3234"/>
      <c r="J11" s="3234"/>
      <c r="K11" s="3234"/>
      <c r="L11" s="3234"/>
      <c r="M11" s="3234"/>
      <c r="N11" s="3234"/>
      <c r="O11" s="3234"/>
      <c r="P11" s="3235"/>
      <c r="Q11" s="123"/>
      <c r="R11" s="123"/>
      <c r="S11" s="1006"/>
    </row>
    <row r="12" spans="1:19" ht="24.75" thickBot="1">
      <c r="A12" s="2903" t="s">
        <v>499</v>
      </c>
      <c r="B12" s="2904"/>
      <c r="C12" s="2905"/>
      <c r="D12" s="1698" t="s">
        <v>593</v>
      </c>
      <c r="E12" s="3010" t="s">
        <v>582</v>
      </c>
      <c r="F12" s="3010"/>
      <c r="G12" s="3010"/>
      <c r="H12" s="3010"/>
      <c r="I12" s="3010"/>
      <c r="J12" s="3010"/>
      <c r="K12" s="3010"/>
      <c r="L12" s="3010"/>
      <c r="M12" s="3010"/>
      <c r="N12" s="3010"/>
      <c r="O12" s="3010"/>
      <c r="P12" s="3209"/>
      <c r="Q12" s="1683" t="s">
        <v>544</v>
      </c>
      <c r="R12" s="598"/>
      <c r="S12" s="596" t="s">
        <v>545</v>
      </c>
    </row>
    <row r="13" spans="1:19">
      <c r="A13" s="3009"/>
      <c r="B13" s="3010"/>
      <c r="C13" s="3011"/>
      <c r="D13" s="186" t="s">
        <v>60</v>
      </c>
      <c r="E13" s="471" t="s">
        <v>0</v>
      </c>
      <c r="F13" s="472" t="s">
        <v>1</v>
      </c>
      <c r="G13" s="473" t="s">
        <v>2</v>
      </c>
      <c r="H13" s="474" t="s">
        <v>3</v>
      </c>
      <c r="I13" s="473" t="s">
        <v>4</v>
      </c>
      <c r="J13" s="471" t="s">
        <v>5</v>
      </c>
      <c r="K13" s="474" t="s">
        <v>6</v>
      </c>
      <c r="L13" s="473" t="s">
        <v>7</v>
      </c>
      <c r="M13" s="474" t="s">
        <v>8</v>
      </c>
      <c r="N13" s="473" t="s">
        <v>9</v>
      </c>
      <c r="O13" s="471" t="s">
        <v>10</v>
      </c>
      <c r="P13" s="475" t="s">
        <v>11</v>
      </c>
      <c r="Q13" s="3255" t="s">
        <v>1393</v>
      </c>
      <c r="R13" s="3256"/>
      <c r="S13" s="3261" t="s">
        <v>503</v>
      </c>
    </row>
    <row r="14" spans="1:19">
      <c r="A14" s="3248" t="s">
        <v>143</v>
      </c>
      <c r="B14" s="3249"/>
      <c r="C14" s="3249"/>
      <c r="D14" s="854">
        <v>5</v>
      </c>
      <c r="E14" s="478"/>
      <c r="F14" s="123"/>
      <c r="G14" s="476">
        <v>5</v>
      </c>
      <c r="H14" s="1031"/>
      <c r="I14" s="115"/>
      <c r="J14" s="478"/>
      <c r="K14" s="477"/>
      <c r="L14" s="115"/>
      <c r="M14" s="477"/>
      <c r="N14" s="115"/>
      <c r="O14" s="478"/>
      <c r="P14" s="479"/>
      <c r="Q14" s="3257"/>
      <c r="R14" s="3258"/>
      <c r="S14" s="3262"/>
    </row>
    <row r="15" spans="1:19" ht="24.75" thickBot="1">
      <c r="A15" s="3250" t="s">
        <v>1395</v>
      </c>
      <c r="B15" s="3251"/>
      <c r="C15" s="3251"/>
      <c r="D15" s="775">
        <v>5</v>
      </c>
      <c r="E15" s="252"/>
      <c r="F15" s="1681"/>
      <c r="G15" s="289">
        <v>5</v>
      </c>
      <c r="H15" s="251"/>
      <c r="I15" s="1681"/>
      <c r="J15" s="252"/>
      <c r="K15" s="251"/>
      <c r="L15" s="1681"/>
      <c r="M15" s="251"/>
      <c r="N15" s="1681"/>
      <c r="O15" s="252"/>
      <c r="P15" s="480"/>
      <c r="Q15" s="3259"/>
      <c r="R15" s="3260"/>
      <c r="S15" s="3263"/>
    </row>
    <row r="16" spans="1:19" ht="24.75" thickBot="1">
      <c r="A16" s="3250" t="s">
        <v>145</v>
      </c>
      <c r="B16" s="3251"/>
      <c r="C16" s="3251"/>
      <c r="D16" s="775">
        <v>30</v>
      </c>
      <c r="E16" s="252"/>
      <c r="F16" s="483"/>
      <c r="G16" s="1681"/>
      <c r="H16" s="251"/>
      <c r="I16" s="1681"/>
      <c r="J16" s="252"/>
      <c r="K16" s="251"/>
      <c r="L16" s="1681"/>
      <c r="M16" s="251"/>
      <c r="N16" s="1681"/>
      <c r="O16" s="252"/>
      <c r="P16" s="480"/>
      <c r="Q16" s="602" t="s">
        <v>510</v>
      </c>
      <c r="R16" s="325"/>
      <c r="S16" s="517"/>
    </row>
    <row r="17" spans="1:19">
      <c r="A17" s="3195" t="s">
        <v>147</v>
      </c>
      <c r="B17" s="3196"/>
      <c r="C17" s="3196"/>
      <c r="D17" s="775"/>
      <c r="E17" s="251"/>
      <c r="F17" s="483"/>
      <c r="G17" s="1681"/>
      <c r="H17" s="251"/>
      <c r="I17" s="1681"/>
      <c r="J17" s="252"/>
      <c r="K17" s="251"/>
      <c r="L17" s="1681"/>
      <c r="M17" s="251"/>
      <c r="N17" s="1681"/>
      <c r="O17" s="252"/>
      <c r="P17" s="480"/>
      <c r="Q17" s="3198" t="s">
        <v>146</v>
      </c>
      <c r="R17" s="3198"/>
      <c r="S17" s="3199"/>
    </row>
    <row r="18" spans="1:19" ht="24.75" thickBot="1">
      <c r="A18" s="3195" t="s">
        <v>549</v>
      </c>
      <c r="B18" s="3197"/>
      <c r="C18" s="3197"/>
      <c r="D18" s="776"/>
      <c r="E18" s="252"/>
      <c r="F18" s="483"/>
      <c r="G18" s="1681"/>
      <c r="H18" s="123"/>
      <c r="I18" s="289">
        <v>5</v>
      </c>
      <c r="J18" s="252"/>
      <c r="K18" s="483"/>
      <c r="L18" s="1681"/>
      <c r="M18" s="251"/>
      <c r="N18" s="1681"/>
      <c r="O18" s="252"/>
      <c r="P18" s="480"/>
      <c r="Q18" s="470"/>
      <c r="R18" s="468"/>
      <c r="S18" s="342"/>
    </row>
    <row r="19" spans="1:19" ht="24.75" thickBot="1">
      <c r="A19" s="1687" t="s">
        <v>148</v>
      </c>
      <c r="B19" s="1688"/>
      <c r="C19" s="1688"/>
      <c r="D19" s="775"/>
      <c r="E19" s="252"/>
      <c r="F19" s="483"/>
      <c r="G19" s="1681"/>
      <c r="H19" s="251"/>
      <c r="I19" s="1681"/>
      <c r="J19" s="291">
        <v>5</v>
      </c>
      <c r="K19" s="251"/>
      <c r="L19" s="1681"/>
      <c r="M19" s="251"/>
      <c r="N19" s="1681"/>
      <c r="O19" s="252"/>
      <c r="P19" s="480"/>
      <c r="Q19" s="604" t="s">
        <v>511</v>
      </c>
      <c r="R19" s="325"/>
      <c r="S19" s="517"/>
    </row>
    <row r="20" spans="1:19">
      <c r="A20" s="1687" t="s">
        <v>550</v>
      </c>
      <c r="B20" s="1688"/>
      <c r="C20" s="1688"/>
      <c r="D20" s="775"/>
      <c r="E20" s="252"/>
      <c r="F20" s="483"/>
      <c r="G20" s="1681"/>
      <c r="H20" s="251"/>
      <c r="I20" s="1681"/>
      <c r="J20" s="252"/>
      <c r="K20" s="289">
        <v>5</v>
      </c>
      <c r="L20" s="1681"/>
      <c r="M20" s="251"/>
      <c r="N20" s="1681"/>
      <c r="O20" s="252"/>
      <c r="P20" s="480"/>
      <c r="Q20" s="603" t="s">
        <v>149</v>
      </c>
      <c r="R20" s="74"/>
      <c r="S20" s="188"/>
    </row>
    <row r="21" spans="1:19" ht="24.75" thickBot="1">
      <c r="A21" s="1687" t="s">
        <v>551</v>
      </c>
      <c r="B21" s="1688"/>
      <c r="C21" s="1688"/>
      <c r="D21" s="775"/>
      <c r="E21" s="252"/>
      <c r="F21" s="483"/>
      <c r="G21" s="1681"/>
      <c r="H21" s="251"/>
      <c r="I21" s="1681"/>
      <c r="J21" s="252"/>
      <c r="K21" s="252"/>
      <c r="L21" s="290">
        <v>5</v>
      </c>
      <c r="M21" s="1681"/>
      <c r="N21" s="1681"/>
      <c r="O21" s="252"/>
      <c r="P21" s="480"/>
      <c r="Q21" s="470"/>
      <c r="R21" s="468"/>
      <c r="S21" s="342"/>
    </row>
    <row r="22" spans="1:19">
      <c r="A22" s="1687" t="s">
        <v>552</v>
      </c>
      <c r="B22" s="1688"/>
      <c r="C22" s="1688"/>
      <c r="D22" s="775"/>
      <c r="E22" s="251"/>
      <c r="F22" s="483"/>
      <c r="G22" s="1681"/>
      <c r="H22" s="251"/>
      <c r="I22" s="1681"/>
      <c r="J22" s="252"/>
      <c r="K22" s="252"/>
      <c r="L22" s="1681"/>
      <c r="M22" s="290">
        <v>2.5</v>
      </c>
      <c r="N22" s="484">
        <v>2.5</v>
      </c>
      <c r="O22" s="1681"/>
      <c r="P22" s="480"/>
      <c r="Q22" s="3247" t="s">
        <v>504</v>
      </c>
      <c r="R22" s="2980"/>
      <c r="S22" s="2995"/>
    </row>
    <row r="23" spans="1:19">
      <c r="A23" s="1687" t="s">
        <v>150</v>
      </c>
      <c r="B23" s="1688"/>
      <c r="C23" s="1688"/>
      <c r="D23" s="775"/>
      <c r="E23" s="251"/>
      <c r="F23" s="483"/>
      <c r="G23" s="1681"/>
      <c r="H23" s="251"/>
      <c r="I23" s="1681"/>
      <c r="J23" s="252"/>
      <c r="K23" s="251"/>
      <c r="L23" s="1681"/>
      <c r="M23" s="251"/>
      <c r="N23" s="1681"/>
      <c r="O23" s="252"/>
      <c r="P23" s="480"/>
      <c r="Q23" s="1684"/>
      <c r="R23" s="1668"/>
      <c r="S23" s="1669"/>
    </row>
    <row r="24" spans="1:19">
      <c r="A24" s="1687" t="s">
        <v>151</v>
      </c>
      <c r="B24" s="1688"/>
      <c r="C24" s="1688"/>
      <c r="D24" s="775"/>
      <c r="E24" s="252"/>
      <c r="F24" s="483"/>
      <c r="G24" s="1681"/>
      <c r="H24" s="251"/>
      <c r="I24" s="1681"/>
      <c r="J24" s="252"/>
      <c r="K24" s="290">
        <v>1</v>
      </c>
      <c r="L24" s="289">
        <v>1</v>
      </c>
      <c r="M24" s="290">
        <v>1</v>
      </c>
      <c r="N24" s="289">
        <v>1</v>
      </c>
      <c r="O24" s="291">
        <v>1</v>
      </c>
      <c r="P24" s="1032"/>
      <c r="Q24" s="3200" t="s">
        <v>12</v>
      </c>
      <c r="R24" s="3201"/>
      <c r="S24" s="486" t="s">
        <v>13</v>
      </c>
    </row>
    <row r="25" spans="1:19">
      <c r="A25" s="1685" t="s">
        <v>152</v>
      </c>
      <c r="B25" s="1686"/>
      <c r="C25" s="1686"/>
      <c r="D25" s="775">
        <v>20</v>
      </c>
      <c r="E25" s="252"/>
      <c r="F25" s="483"/>
      <c r="G25" s="149"/>
      <c r="H25" s="251"/>
      <c r="I25" s="289">
        <v>20</v>
      </c>
      <c r="J25" s="252"/>
      <c r="K25" s="251"/>
      <c r="L25" s="1681"/>
      <c r="M25" s="251"/>
      <c r="N25" s="1681"/>
      <c r="O25" s="252"/>
      <c r="P25" s="480"/>
      <c r="Q25" s="3201"/>
      <c r="R25" s="3200"/>
      <c r="S25" s="487"/>
    </row>
    <row r="26" spans="1:19">
      <c r="A26" s="1685" t="s">
        <v>153</v>
      </c>
      <c r="B26" s="1686"/>
      <c r="C26" s="1686"/>
      <c r="D26" s="775">
        <v>20</v>
      </c>
      <c r="E26" s="251"/>
      <c r="F26" s="483"/>
      <c r="G26" s="1681"/>
      <c r="H26" s="149"/>
      <c r="I26" s="149"/>
      <c r="J26" s="149"/>
      <c r="K26" s="289">
        <v>3.33</v>
      </c>
      <c r="L26" s="289">
        <v>3.33</v>
      </c>
      <c r="M26" s="289">
        <v>3.33</v>
      </c>
      <c r="N26" s="289">
        <v>3.33</v>
      </c>
      <c r="O26" s="289">
        <v>3.33</v>
      </c>
      <c r="P26" s="289">
        <v>3.33</v>
      </c>
      <c r="Q26" s="3193"/>
      <c r="R26" s="3194"/>
      <c r="S26" s="214"/>
    </row>
    <row r="27" spans="1:19">
      <c r="A27" s="488" t="s">
        <v>555</v>
      </c>
      <c r="B27" s="489"/>
      <c r="C27" s="1686"/>
      <c r="D27" s="775">
        <v>10</v>
      </c>
      <c r="E27" s="251"/>
      <c r="F27" s="483"/>
      <c r="G27" s="1681"/>
      <c r="H27" s="251"/>
      <c r="I27" s="1681"/>
      <c r="J27" s="256"/>
      <c r="K27" s="251"/>
      <c r="L27" s="149"/>
      <c r="M27" s="255"/>
      <c r="N27" s="289">
        <v>10</v>
      </c>
      <c r="O27" s="252"/>
      <c r="P27" s="1032"/>
      <c r="Q27" s="3193"/>
      <c r="R27" s="3246"/>
      <c r="S27" s="214"/>
    </row>
    <row r="28" spans="1:19">
      <c r="A28" s="1685" t="s">
        <v>154</v>
      </c>
      <c r="B28" s="489"/>
      <c r="C28" s="1686"/>
      <c r="D28" s="775">
        <v>10</v>
      </c>
      <c r="E28" s="251"/>
      <c r="F28" s="483"/>
      <c r="G28" s="1681"/>
      <c r="H28" s="251"/>
      <c r="I28" s="1681"/>
      <c r="J28" s="252"/>
      <c r="K28" s="251"/>
      <c r="L28" s="1681"/>
      <c r="M28" s="251"/>
      <c r="N28" s="1681"/>
      <c r="O28" s="252"/>
      <c r="P28" s="485">
        <v>10</v>
      </c>
      <c r="Q28" s="3193"/>
      <c r="R28" s="3194"/>
      <c r="S28" s="214"/>
    </row>
    <row r="29" spans="1:19">
      <c r="A29" s="1687" t="s">
        <v>558</v>
      </c>
      <c r="B29" s="1688"/>
      <c r="C29" s="1688"/>
      <c r="D29" s="777"/>
      <c r="E29" s="490"/>
      <c r="F29" s="491"/>
      <c r="G29" s="305"/>
      <c r="H29" s="490"/>
      <c r="I29" s="305"/>
      <c r="J29" s="492"/>
      <c r="K29" s="490"/>
      <c r="L29" s="305"/>
      <c r="M29" s="490"/>
      <c r="N29" s="305"/>
      <c r="O29" s="492"/>
      <c r="P29" s="493"/>
      <c r="Q29" s="3236"/>
      <c r="R29" s="3236"/>
      <c r="S29" s="214"/>
    </row>
    <row r="30" spans="1:19">
      <c r="A30" s="494" t="s">
        <v>560</v>
      </c>
      <c r="B30" s="495"/>
      <c r="C30" s="495"/>
      <c r="D30" s="777"/>
      <c r="E30" s="490"/>
      <c r="F30" s="491"/>
      <c r="G30" s="305"/>
      <c r="H30" s="490"/>
      <c r="I30" s="305"/>
      <c r="J30" s="492"/>
      <c r="K30" s="490"/>
      <c r="L30" s="305"/>
      <c r="M30" s="490"/>
      <c r="N30" s="305"/>
      <c r="O30" s="492"/>
      <c r="P30" s="493"/>
      <c r="Q30" s="1693"/>
      <c r="R30" s="1663"/>
      <c r="S30" s="113"/>
    </row>
    <row r="31" spans="1:19" ht="24.75" thickBot="1">
      <c r="A31" s="496"/>
      <c r="B31" s="456"/>
      <c r="C31" s="456"/>
      <c r="D31" s="763"/>
      <c r="E31" s="497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498"/>
      <c r="Q31" s="3201"/>
      <c r="R31" s="3201"/>
      <c r="S31" s="3237"/>
    </row>
    <row r="32" spans="1:19" ht="24.75" thickBot="1">
      <c r="A32" s="1687"/>
      <c r="B32" s="1688"/>
      <c r="C32" s="1688"/>
      <c r="D32" s="775"/>
      <c r="E32" s="252"/>
      <c r="F32" s="1681"/>
      <c r="G32" s="1681"/>
      <c r="H32" s="1681"/>
      <c r="I32" s="1681"/>
      <c r="J32" s="1681"/>
      <c r="K32" s="1681"/>
      <c r="L32" s="1681"/>
      <c r="M32" s="1681"/>
      <c r="N32" s="1681"/>
      <c r="O32" s="1681"/>
      <c r="P32" s="253"/>
      <c r="Q32" s="3238" t="s">
        <v>563</v>
      </c>
      <c r="R32" s="3239"/>
      <c r="S32" s="3240"/>
    </row>
    <row r="33" spans="1:19">
      <c r="A33" s="3241"/>
      <c r="B33" s="3242"/>
      <c r="C33" s="3242"/>
      <c r="D33" s="777"/>
      <c r="E33" s="592"/>
      <c r="F33" s="593"/>
      <c r="G33" s="593"/>
      <c r="H33" s="593"/>
      <c r="I33" s="593"/>
      <c r="J33" s="593"/>
      <c r="K33" s="593"/>
      <c r="L33" s="593"/>
      <c r="M33" s="593"/>
      <c r="N33" s="593"/>
      <c r="O33" s="593"/>
      <c r="P33" s="605"/>
      <c r="Q33" s="3243" t="s">
        <v>155</v>
      </c>
      <c r="R33" s="3244"/>
      <c r="S33" s="3245"/>
    </row>
    <row r="34" spans="1:19">
      <c r="A34" s="2894" t="s">
        <v>61</v>
      </c>
      <c r="B34" s="2895"/>
      <c r="C34" s="2896"/>
      <c r="D34" s="92">
        <f>SUM(D14:D33)</f>
        <v>100</v>
      </c>
      <c r="E34" s="93"/>
      <c r="F34" s="94"/>
      <c r="G34" s="93"/>
      <c r="H34" s="94"/>
      <c r="I34" s="93"/>
      <c r="J34" s="95"/>
      <c r="K34" s="95"/>
      <c r="L34" s="95"/>
      <c r="M34" s="95"/>
      <c r="N34" s="93"/>
      <c r="O34" s="95"/>
      <c r="P34" s="96"/>
      <c r="Q34" s="3109"/>
      <c r="R34" s="3110"/>
      <c r="S34" s="3133"/>
    </row>
    <row r="35" spans="1:19">
      <c r="A35" s="2885" t="s">
        <v>70</v>
      </c>
      <c r="B35" s="2886"/>
      <c r="C35" s="2887"/>
      <c r="D35" s="172" t="s">
        <v>68</v>
      </c>
      <c r="E35" s="97">
        <f>SUM(E23:E33)</f>
        <v>0</v>
      </c>
      <c r="F35" s="97">
        <f>SUM(F19:F33)</f>
        <v>0</v>
      </c>
      <c r="G35" s="97">
        <f>SUM(G14:G33)</f>
        <v>10</v>
      </c>
      <c r="H35" s="97">
        <f>SUM(H14:H33)</f>
        <v>0</v>
      </c>
      <c r="I35" s="97">
        <f>SUM(I16:I33)</f>
        <v>25</v>
      </c>
      <c r="J35" s="97">
        <f>SUM(J19:J33)</f>
        <v>5</v>
      </c>
      <c r="K35" s="97">
        <f>SUM(K19:K33)</f>
        <v>9.33</v>
      </c>
      <c r="L35" s="97">
        <f>SUM(L19:L33)</f>
        <v>9.33</v>
      </c>
      <c r="M35" s="97">
        <f>SUM(M19:M33)</f>
        <v>6.83</v>
      </c>
      <c r="N35" s="97">
        <f>SUM(N19:N33)</f>
        <v>16.829999999999998</v>
      </c>
      <c r="O35" s="97">
        <f>SUM(O20:O33)</f>
        <v>4.33</v>
      </c>
      <c r="P35" s="98">
        <f>SUM(P20:P33)</f>
        <v>13.33</v>
      </c>
      <c r="Q35" s="2964"/>
      <c r="R35" s="2965"/>
      <c r="S35" s="2966"/>
    </row>
    <row r="36" spans="1:19">
      <c r="A36" s="2888"/>
      <c r="B36" s="2889"/>
      <c r="C36" s="2890"/>
      <c r="D36" s="175" t="s">
        <v>69</v>
      </c>
      <c r="E36" s="99">
        <f>E35</f>
        <v>0</v>
      </c>
      <c r="F36" s="97">
        <f>SUM(E35:F35)</f>
        <v>0</v>
      </c>
      <c r="G36" s="97">
        <f>SUM(E35:G35)</f>
        <v>10</v>
      </c>
      <c r="H36" s="97">
        <f>SUM(E35:H35)</f>
        <v>10</v>
      </c>
      <c r="I36" s="97">
        <f>SUM(E35:I35)</f>
        <v>35</v>
      </c>
      <c r="J36" s="97">
        <f>SUM(E35:J35)</f>
        <v>40</v>
      </c>
      <c r="K36" s="97">
        <f>SUM(E35:K35)</f>
        <v>49.33</v>
      </c>
      <c r="L36" s="97">
        <f>SUM(E35:L35)</f>
        <v>58.66</v>
      </c>
      <c r="M36" s="97">
        <f>SUM(E35:M35)</f>
        <v>65.489999999999995</v>
      </c>
      <c r="N36" s="97">
        <f>SUM(E35:N35)</f>
        <v>82.32</v>
      </c>
      <c r="O36" s="97">
        <f>SUM(E35:O35)</f>
        <v>86.649999999999991</v>
      </c>
      <c r="P36" s="98">
        <f>SUM(E35:P35)</f>
        <v>99.97999999999999</v>
      </c>
      <c r="Q36" s="2938"/>
      <c r="R36" s="2939"/>
      <c r="S36" s="2940"/>
    </row>
    <row r="37" spans="1:19">
      <c r="A37" s="2831" t="s">
        <v>71</v>
      </c>
      <c r="B37" s="2832"/>
      <c r="C37" s="2833"/>
      <c r="D37" s="177" t="s">
        <v>68</v>
      </c>
      <c r="E37" s="100"/>
      <c r="F37" s="101"/>
      <c r="G37" s="100"/>
      <c r="H37" s="101"/>
      <c r="I37" s="100"/>
      <c r="J37" s="101"/>
      <c r="K37" s="102"/>
      <c r="L37" s="102"/>
      <c r="M37" s="102"/>
      <c r="N37" s="102"/>
      <c r="O37" s="102"/>
      <c r="P37" s="103"/>
      <c r="Q37" s="2837" t="s">
        <v>587</v>
      </c>
      <c r="R37" s="3051"/>
      <c r="S37" s="2839">
        <f>P38</f>
        <v>0</v>
      </c>
    </row>
    <row r="38" spans="1:19" ht="24.75" thickBot="1">
      <c r="A38" s="2834"/>
      <c r="B38" s="2835"/>
      <c r="C38" s="2836"/>
      <c r="D38" s="182" t="s">
        <v>72</v>
      </c>
      <c r="E38" s="104">
        <f>E37</f>
        <v>0</v>
      </c>
      <c r="F38" s="105">
        <f>SUM(E37:F37)</f>
        <v>0</v>
      </c>
      <c r="G38" s="105">
        <f>SUM(E37:G37)</f>
        <v>0</v>
      </c>
      <c r="H38" s="105">
        <f>SUM(E37:H37)</f>
        <v>0</v>
      </c>
      <c r="I38" s="105">
        <f>SUM(E37:I37)</f>
        <v>0</v>
      </c>
      <c r="J38" s="105">
        <f>SUM(E37:J37)</f>
        <v>0</v>
      </c>
      <c r="K38" s="105">
        <f>SUM(E37:K37)</f>
        <v>0</v>
      </c>
      <c r="L38" s="105">
        <f>SUM(E37:L37)</f>
        <v>0</v>
      </c>
      <c r="M38" s="105">
        <f>SUM(E37:M37)</f>
        <v>0</v>
      </c>
      <c r="N38" s="105">
        <f>SUM(E37:N37)</f>
        <v>0</v>
      </c>
      <c r="O38" s="105">
        <f>SUM(E37:O37)</f>
        <v>0</v>
      </c>
      <c r="P38" s="106">
        <f>SUM(E37:P37)</f>
        <v>0</v>
      </c>
      <c r="Q38" s="564"/>
      <c r="R38" s="565"/>
      <c r="S38" s="2840"/>
    </row>
    <row r="39" spans="1:19" hidden="1">
      <c r="Q39" s="2847" t="s">
        <v>719</v>
      </c>
      <c r="R39" s="2847"/>
      <c r="S39" s="2847"/>
    </row>
    <row r="40" spans="1:19" hidden="1">
      <c r="Q40" s="458"/>
      <c r="R40" s="865"/>
      <c r="S40" s="275"/>
    </row>
    <row r="41" spans="1:19" hidden="1">
      <c r="Q41" s="2829" t="s">
        <v>720</v>
      </c>
      <c r="R41" s="2829"/>
      <c r="S41" s="2829"/>
    </row>
    <row r="42" spans="1:19" hidden="1">
      <c r="Q42" s="2805" t="s">
        <v>749</v>
      </c>
      <c r="R42" s="2805"/>
      <c r="S42" s="2805"/>
    </row>
  </sheetData>
  <mergeCells count="48">
    <mergeCell ref="Q39:S39"/>
    <mergeCell ref="Q41:S41"/>
    <mergeCell ref="Q42:S42"/>
    <mergeCell ref="Q13:R15"/>
    <mergeCell ref="S13:S15"/>
    <mergeCell ref="Q17:S17"/>
    <mergeCell ref="A37:C38"/>
    <mergeCell ref="Q37:R37"/>
    <mergeCell ref="S37:S38"/>
    <mergeCell ref="Q27:R27"/>
    <mergeCell ref="Q28:R28"/>
    <mergeCell ref="Q29:R29"/>
    <mergeCell ref="Q31:S31"/>
    <mergeCell ref="Q32:S32"/>
    <mergeCell ref="A33:C33"/>
    <mergeCell ref="Q33:S33"/>
    <mergeCell ref="A34:C34"/>
    <mergeCell ref="Q34:S34"/>
    <mergeCell ref="A35:C36"/>
    <mergeCell ref="Q35:S35"/>
    <mergeCell ref="Q36:S36"/>
    <mergeCell ref="A18:C18"/>
    <mergeCell ref="Q22:S22"/>
    <mergeCell ref="Q24:R24"/>
    <mergeCell ref="Q25:R25"/>
    <mergeCell ref="Q26:R26"/>
    <mergeCell ref="A17:C17"/>
    <mergeCell ref="A7:B8"/>
    <mergeCell ref="C7:P8"/>
    <mergeCell ref="Q7:S7"/>
    <mergeCell ref="Q8:S8"/>
    <mergeCell ref="A9:B11"/>
    <mergeCell ref="C9:P9"/>
    <mergeCell ref="C10:P10"/>
    <mergeCell ref="Q10:S10"/>
    <mergeCell ref="C11:P11"/>
    <mergeCell ref="A12:C13"/>
    <mergeCell ref="E12:P12"/>
    <mergeCell ref="A14:C14"/>
    <mergeCell ref="A15:C15"/>
    <mergeCell ref="A16:C16"/>
    <mergeCell ref="A1:S1"/>
    <mergeCell ref="A3:S3"/>
    <mergeCell ref="A4:B6"/>
    <mergeCell ref="C4:S4"/>
    <mergeCell ref="C5:S5"/>
    <mergeCell ref="C6:S6"/>
    <mergeCell ref="A2:S2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 scaleWithDoc="0" alignWithMargins="0">
    <oddHeader>&amp;R&amp;"Angsana New,ธรรมดา"&amp;18 14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  <pageSetUpPr fitToPage="1"/>
  </sheetPr>
  <dimension ref="A1:S34"/>
  <sheetViews>
    <sheetView topLeftCell="A4" zoomScale="60" zoomScaleNormal="60" zoomScalePageLayoutView="60" workbookViewId="0">
      <selection sqref="A1:S34"/>
    </sheetView>
  </sheetViews>
  <sheetFormatPr defaultColWidth="8.85546875" defaultRowHeight="17.25"/>
  <cols>
    <col min="1" max="1" width="15.140625" style="5" customWidth="1"/>
    <col min="2" max="2" width="11.85546875" style="5" customWidth="1"/>
    <col min="3" max="3" width="34.85546875" style="5" customWidth="1"/>
    <col min="4" max="4" width="17.85546875" style="5" customWidth="1"/>
    <col min="5" max="16" width="5.5703125" style="5" customWidth="1"/>
    <col min="17" max="17" width="18.5703125" style="5" customWidth="1"/>
    <col min="18" max="18" width="16.42578125" style="5" customWidth="1"/>
    <col min="19" max="19" width="22.140625" style="5" customWidth="1"/>
    <col min="20" max="16384" width="8.85546875" style="5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24">
      <c r="A4" s="2855" t="s">
        <v>837</v>
      </c>
      <c r="B4" s="2856"/>
      <c r="C4" s="3031" t="s">
        <v>838</v>
      </c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1"/>
      <c r="S4" s="3032"/>
    </row>
    <row r="5" spans="1:19" ht="24.75" thickBot="1">
      <c r="A5" s="3028"/>
      <c r="B5" s="3029"/>
      <c r="C5" s="3033" t="s">
        <v>839</v>
      </c>
      <c r="D5" s="3033"/>
      <c r="E5" s="3033"/>
      <c r="F5" s="3033"/>
      <c r="G5" s="3033"/>
      <c r="H5" s="3033"/>
      <c r="I5" s="3033"/>
      <c r="J5" s="3033"/>
      <c r="K5" s="3033"/>
      <c r="L5" s="3033"/>
      <c r="M5" s="3033"/>
      <c r="N5" s="3033"/>
      <c r="O5" s="3033"/>
      <c r="P5" s="3033"/>
      <c r="Q5" s="3033"/>
      <c r="R5" s="3033"/>
      <c r="S5" s="3034"/>
    </row>
    <row r="6" spans="1:19" ht="24.75" thickBot="1">
      <c r="A6" s="71" t="s">
        <v>63</v>
      </c>
      <c r="B6" s="395"/>
      <c r="C6" s="3020" t="s">
        <v>1400</v>
      </c>
      <c r="D6" s="3020"/>
      <c r="E6" s="3020"/>
      <c r="F6" s="3020"/>
      <c r="G6" s="3020"/>
      <c r="H6" s="3020"/>
      <c r="I6" s="3020"/>
      <c r="J6" s="3020"/>
      <c r="K6" s="3020"/>
      <c r="L6" s="3020"/>
      <c r="M6" s="3020"/>
      <c r="N6" s="3020"/>
      <c r="O6" s="3020"/>
      <c r="P6" s="3021"/>
      <c r="Q6" s="3035" t="s">
        <v>564</v>
      </c>
      <c r="R6" s="3036"/>
      <c r="S6" s="3037"/>
    </row>
    <row r="7" spans="1:19" ht="24">
      <c r="A7" s="3265" t="s">
        <v>62</v>
      </c>
      <c r="B7" s="3266"/>
      <c r="C7" s="3023" t="s">
        <v>840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3271" t="s">
        <v>159</v>
      </c>
      <c r="R7" s="3272"/>
      <c r="S7" s="3273"/>
    </row>
    <row r="8" spans="1:19" ht="24">
      <c r="A8" s="3267"/>
      <c r="B8" s="3268"/>
      <c r="C8" s="3110" t="s">
        <v>841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329" t="s">
        <v>613</v>
      </c>
      <c r="R8" s="80"/>
      <c r="S8" s="81"/>
    </row>
    <row r="9" spans="1:19" ht="24.75" thickBot="1">
      <c r="A9" s="3269"/>
      <c r="B9" s="3270"/>
      <c r="C9" s="3274"/>
      <c r="D9" s="3274"/>
      <c r="E9" s="3104"/>
      <c r="F9" s="3104"/>
      <c r="G9" s="3104"/>
      <c r="H9" s="3104"/>
      <c r="I9" s="3104"/>
      <c r="J9" s="3104"/>
      <c r="K9" s="3104"/>
      <c r="L9" s="3104"/>
      <c r="M9" s="3104"/>
      <c r="N9" s="3104"/>
      <c r="O9" s="3104"/>
      <c r="P9" s="3104"/>
      <c r="Q9" s="3041" t="s">
        <v>1072</v>
      </c>
      <c r="R9" s="3042"/>
      <c r="S9" s="3043"/>
    </row>
    <row r="10" spans="1:19" ht="24.75" thickBot="1">
      <c r="A10" s="2903" t="s">
        <v>499</v>
      </c>
      <c r="B10" s="2904"/>
      <c r="C10" s="2904"/>
      <c r="D10" s="3275" t="s">
        <v>842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525</v>
      </c>
      <c r="R10" s="325"/>
      <c r="S10" s="326" t="s">
        <v>502</v>
      </c>
    </row>
    <row r="11" spans="1:19" ht="24">
      <c r="A11" s="3009"/>
      <c r="B11" s="3010"/>
      <c r="C11" s="3010"/>
      <c r="D11" s="3276"/>
      <c r="E11" s="1073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3277" t="s">
        <v>1282</v>
      </c>
      <c r="R11" s="3278"/>
      <c r="S11" s="512" t="s">
        <v>503</v>
      </c>
    </row>
    <row r="12" spans="1:19" ht="24.75" thickBot="1">
      <c r="A12" s="1680" t="s">
        <v>843</v>
      </c>
      <c r="B12" s="1104"/>
      <c r="C12" s="1104"/>
      <c r="D12" s="198">
        <v>10</v>
      </c>
      <c r="E12" s="1119">
        <v>10</v>
      </c>
      <c r="F12" s="1825"/>
      <c r="G12" s="1120"/>
      <c r="H12" s="1121"/>
      <c r="I12" s="1120"/>
      <c r="J12" s="1122"/>
      <c r="K12" s="1120"/>
      <c r="L12" s="1120"/>
      <c r="M12" s="1120"/>
      <c r="N12" s="1120"/>
      <c r="O12" s="1120"/>
      <c r="P12" s="1123"/>
      <c r="Q12" s="3279"/>
      <c r="R12" s="3280"/>
      <c r="S12" s="989"/>
    </row>
    <row r="13" spans="1:19" ht="24.75" thickBot="1">
      <c r="A13" s="1692" t="s">
        <v>844</v>
      </c>
      <c r="B13" s="1105"/>
      <c r="C13" s="1105"/>
      <c r="D13" s="1106"/>
      <c r="E13" s="1124"/>
      <c r="F13" s="1125"/>
      <c r="G13" s="1126"/>
      <c r="H13" s="1127"/>
      <c r="I13" s="1126"/>
      <c r="J13" s="1128"/>
      <c r="K13" s="1126"/>
      <c r="L13" s="1126"/>
      <c r="M13" s="1126"/>
      <c r="N13" s="1126"/>
      <c r="O13" s="1126"/>
      <c r="P13" s="1129"/>
      <c r="Q13" s="116" t="s">
        <v>510</v>
      </c>
      <c r="R13" s="117"/>
      <c r="S13" s="118"/>
    </row>
    <row r="14" spans="1:19" ht="24">
      <c r="A14" s="1692" t="s">
        <v>845</v>
      </c>
      <c r="B14" s="1105"/>
      <c r="C14" s="1105"/>
      <c r="D14" s="1107"/>
      <c r="E14" s="662"/>
      <c r="F14" s="663"/>
      <c r="G14" s="662"/>
      <c r="H14" s="663"/>
      <c r="I14" s="662"/>
      <c r="J14" s="1130"/>
      <c r="K14" s="662"/>
      <c r="L14" s="662"/>
      <c r="M14" s="662"/>
      <c r="N14" s="662"/>
      <c r="O14" s="662"/>
      <c r="P14" s="1131"/>
      <c r="Q14" s="208" t="s">
        <v>846</v>
      </c>
      <c r="R14" s="1690"/>
      <c r="S14" s="188"/>
    </row>
    <row r="15" spans="1:19" ht="24">
      <c r="A15" s="3264" t="s">
        <v>847</v>
      </c>
      <c r="B15" s="2999"/>
      <c r="C15" s="2999"/>
      <c r="D15" s="1108">
        <v>5</v>
      </c>
      <c r="E15" s="1132">
        <v>5</v>
      </c>
      <c r="F15" s="663"/>
      <c r="G15" s="662"/>
      <c r="H15" s="663"/>
      <c r="I15" s="662"/>
      <c r="J15" s="1130"/>
      <c r="K15" s="662"/>
      <c r="L15" s="662"/>
      <c r="M15" s="662"/>
      <c r="N15" s="662"/>
      <c r="O15" s="662"/>
      <c r="P15" s="1131"/>
      <c r="Q15" s="79" t="s">
        <v>848</v>
      </c>
      <c r="R15" s="80"/>
      <c r="S15" s="81"/>
    </row>
    <row r="16" spans="1:19" ht="24.75" thickBot="1">
      <c r="A16" s="3264" t="s">
        <v>849</v>
      </c>
      <c r="B16" s="2999"/>
      <c r="C16" s="2999"/>
      <c r="D16" s="1108">
        <v>5</v>
      </c>
      <c r="E16" s="1132">
        <v>5</v>
      </c>
      <c r="F16" s="663"/>
      <c r="G16" s="662"/>
      <c r="H16" s="663"/>
      <c r="I16" s="662"/>
      <c r="J16" s="1130"/>
      <c r="K16" s="662"/>
      <c r="L16" s="662"/>
      <c r="M16" s="662"/>
      <c r="N16" s="662"/>
      <c r="O16" s="662"/>
      <c r="P16" s="1131"/>
      <c r="Q16" s="123"/>
      <c r="R16" s="74"/>
      <c r="S16" s="342"/>
    </row>
    <row r="17" spans="1:19" ht="24.75" thickBot="1">
      <c r="A17" s="3264" t="s">
        <v>850</v>
      </c>
      <c r="B17" s="2999"/>
      <c r="C17" s="2999"/>
      <c r="D17" s="1108">
        <v>5</v>
      </c>
      <c r="E17" s="1132">
        <v>5</v>
      </c>
      <c r="F17" s="663"/>
      <c r="G17" s="1133"/>
      <c r="H17" s="1134"/>
      <c r="I17" s="1133"/>
      <c r="J17" s="1135"/>
      <c r="K17" s="1133"/>
      <c r="L17" s="1133"/>
      <c r="M17" s="1133"/>
      <c r="N17" s="1133"/>
      <c r="O17" s="1133"/>
      <c r="P17" s="1136"/>
      <c r="Q17" s="324" t="s">
        <v>511</v>
      </c>
      <c r="R17" s="325"/>
      <c r="S17" s="517"/>
    </row>
    <row r="18" spans="1:19" ht="24">
      <c r="A18" s="3264" t="s">
        <v>851</v>
      </c>
      <c r="B18" s="2999"/>
      <c r="C18" s="2999"/>
      <c r="D18" s="1108">
        <v>5</v>
      </c>
      <c r="E18" s="1132">
        <v>5</v>
      </c>
      <c r="F18" s="663"/>
      <c r="G18" s="1133"/>
      <c r="H18" s="1134"/>
      <c r="I18" s="1133"/>
      <c r="J18" s="1135"/>
      <c r="K18" s="1133"/>
      <c r="L18" s="1133"/>
      <c r="M18" s="1133"/>
      <c r="N18" s="1133"/>
      <c r="O18" s="1133"/>
      <c r="P18" s="1136"/>
      <c r="Q18" s="121" t="s">
        <v>359</v>
      </c>
      <c r="R18" s="208"/>
      <c r="S18" s="188"/>
    </row>
    <row r="19" spans="1:19" ht="24">
      <c r="A19" s="3264" t="s">
        <v>852</v>
      </c>
      <c r="B19" s="2999"/>
      <c r="C19" s="2999"/>
      <c r="D19" s="1108">
        <v>5</v>
      </c>
      <c r="E19" s="1132">
        <v>5</v>
      </c>
      <c r="F19" s="663"/>
      <c r="G19" s="1133"/>
      <c r="H19" s="1134"/>
      <c r="I19" s="1133"/>
      <c r="J19" s="1135"/>
      <c r="K19" s="1133"/>
      <c r="L19" s="1133"/>
      <c r="M19" s="1133"/>
      <c r="N19" s="1133"/>
      <c r="O19" s="1133"/>
      <c r="P19" s="1136"/>
      <c r="Q19" s="79"/>
      <c r="R19" s="80"/>
      <c r="S19" s="81"/>
    </row>
    <row r="20" spans="1:19" ht="24">
      <c r="A20" s="3264" t="s">
        <v>853</v>
      </c>
      <c r="B20" s="2999"/>
      <c r="C20" s="2999"/>
      <c r="D20" s="1108">
        <v>15</v>
      </c>
      <c r="E20" s="1133"/>
      <c r="F20" s="1134"/>
      <c r="G20" s="1133"/>
      <c r="H20" s="1133"/>
      <c r="I20" s="1133"/>
      <c r="J20" s="1133"/>
      <c r="K20" s="1133"/>
      <c r="L20" s="1133"/>
      <c r="M20" s="1137">
        <v>5</v>
      </c>
      <c r="N20" s="1132">
        <v>10</v>
      </c>
      <c r="O20" s="1133"/>
      <c r="P20" s="1136"/>
      <c r="Q20" s="79"/>
      <c r="R20" s="80"/>
      <c r="S20" s="81"/>
    </row>
    <row r="21" spans="1:19" ht="24">
      <c r="A21" s="1689" t="s">
        <v>854</v>
      </c>
      <c r="B21" s="1694"/>
      <c r="C21" s="1694"/>
      <c r="D21" s="200"/>
      <c r="E21" s="1133"/>
      <c r="F21" s="1134"/>
      <c r="G21" s="1133"/>
      <c r="H21" s="1134"/>
      <c r="I21" s="1133"/>
      <c r="J21" s="1135"/>
      <c r="K21" s="1133"/>
      <c r="L21" s="1133"/>
      <c r="M21" s="1133"/>
      <c r="N21" s="1133"/>
      <c r="O21" s="1133"/>
      <c r="P21" s="1136"/>
      <c r="Q21" s="79"/>
      <c r="R21" s="80"/>
      <c r="S21" s="81"/>
    </row>
    <row r="22" spans="1:19" ht="24">
      <c r="A22" s="660" t="s">
        <v>855</v>
      </c>
      <c r="B22" s="1694"/>
      <c r="C22" s="1694"/>
      <c r="D22" s="200">
        <v>5</v>
      </c>
      <c r="E22" s="1133"/>
      <c r="F22" s="1132">
        <v>5</v>
      </c>
      <c r="G22" s="1133"/>
      <c r="H22" s="1134"/>
      <c r="I22" s="1133"/>
      <c r="J22" s="1135"/>
      <c r="K22" s="1133"/>
      <c r="L22" s="1133"/>
      <c r="M22" s="1133"/>
      <c r="N22" s="1133"/>
      <c r="O22" s="1133"/>
      <c r="P22" s="1136"/>
      <c r="Q22" s="79"/>
      <c r="R22" s="80"/>
      <c r="S22" s="81"/>
    </row>
    <row r="23" spans="1:19" ht="24.75" thickBot="1">
      <c r="A23" s="660" t="s">
        <v>856</v>
      </c>
      <c r="B23" s="1694"/>
      <c r="C23" s="1694"/>
      <c r="D23" s="200">
        <v>5</v>
      </c>
      <c r="E23" s="1133"/>
      <c r="F23" s="1134"/>
      <c r="G23" s="1133"/>
      <c r="H23" s="1134"/>
      <c r="I23" s="1137">
        <v>5</v>
      </c>
      <c r="J23" s="1135"/>
      <c r="K23" s="1133"/>
      <c r="L23" s="1133"/>
      <c r="M23" s="1133"/>
      <c r="N23" s="1133"/>
      <c r="O23" s="1133"/>
      <c r="P23" s="1136"/>
      <c r="Q23" s="79"/>
      <c r="R23" s="80"/>
      <c r="S23" s="81"/>
    </row>
    <row r="24" spans="1:19" ht="24">
      <c r="A24" s="660" t="s">
        <v>857</v>
      </c>
      <c r="B24" s="1694"/>
      <c r="C24" s="1694"/>
      <c r="D24" s="200">
        <v>5</v>
      </c>
      <c r="E24" s="662"/>
      <c r="F24" s="663"/>
      <c r="G24" s="662"/>
      <c r="H24" s="663"/>
      <c r="I24" s="1133"/>
      <c r="J24" s="1135"/>
      <c r="K24" s="1133"/>
      <c r="L24" s="1137">
        <v>5</v>
      </c>
      <c r="M24" s="1133"/>
      <c r="N24" s="1133"/>
      <c r="O24" s="1133"/>
      <c r="P24" s="1136"/>
      <c r="Q24" s="1664" t="s">
        <v>504</v>
      </c>
      <c r="R24" s="1665"/>
      <c r="S24" s="1666"/>
    </row>
    <row r="25" spans="1:19" ht="24">
      <c r="A25" s="660" t="s">
        <v>858</v>
      </c>
      <c r="B25" s="1694"/>
      <c r="C25" s="1694"/>
      <c r="D25" s="200">
        <v>5</v>
      </c>
      <c r="E25" s="662"/>
      <c r="F25" s="663"/>
      <c r="G25" s="662"/>
      <c r="H25" s="663"/>
      <c r="I25" s="1133"/>
      <c r="J25" s="1135"/>
      <c r="K25" s="1133"/>
      <c r="L25" s="1133"/>
      <c r="M25" s="1133"/>
      <c r="N25" s="1133"/>
      <c r="O25" s="1137">
        <v>5</v>
      </c>
      <c r="P25" s="1136"/>
      <c r="Q25" s="3283" t="s">
        <v>12</v>
      </c>
      <c r="R25" s="3284"/>
      <c r="S25" s="82" t="s">
        <v>13</v>
      </c>
    </row>
    <row r="26" spans="1:19" ht="24">
      <c r="A26" s="1689" t="s">
        <v>859</v>
      </c>
      <c r="B26" s="1694"/>
      <c r="C26" s="1694"/>
      <c r="D26" s="200">
        <v>5</v>
      </c>
      <c r="E26" s="662"/>
      <c r="F26" s="663"/>
      <c r="G26" s="662"/>
      <c r="H26" s="663"/>
      <c r="I26" s="1133"/>
      <c r="J26" s="1135"/>
      <c r="K26" s="1133"/>
      <c r="L26" s="1137">
        <v>5</v>
      </c>
      <c r="M26" s="1133"/>
      <c r="N26" s="1133"/>
      <c r="O26" s="1133"/>
      <c r="P26" s="1136"/>
      <c r="Q26" s="3285">
        <v>80000</v>
      </c>
      <c r="R26" s="3286"/>
      <c r="S26" s="1012"/>
    </row>
    <row r="27" spans="1:19" ht="24">
      <c r="A27" s="1689" t="s">
        <v>860</v>
      </c>
      <c r="B27" s="1694"/>
      <c r="C27" s="1694"/>
      <c r="D27" s="166">
        <v>20</v>
      </c>
      <c r="E27" s="1139"/>
      <c r="F27" s="1140"/>
      <c r="G27" s="1141"/>
      <c r="H27" s="1189"/>
      <c r="I27" s="1141"/>
      <c r="J27" s="1142"/>
      <c r="K27" s="1826">
        <v>10</v>
      </c>
      <c r="L27" s="1141"/>
      <c r="M27" s="1141"/>
      <c r="N27" s="1141"/>
      <c r="O27" s="1141"/>
      <c r="P27" s="698">
        <v>10</v>
      </c>
      <c r="Q27" s="1046"/>
      <c r="R27" s="1117"/>
      <c r="S27" s="559"/>
    </row>
    <row r="28" spans="1:19" ht="24">
      <c r="A28" s="509" t="s">
        <v>861</v>
      </c>
      <c r="B28" s="1694"/>
      <c r="C28" s="1694"/>
      <c r="D28" s="166">
        <v>5</v>
      </c>
      <c r="E28" s="1139"/>
      <c r="F28" s="1140"/>
      <c r="G28" s="1139"/>
      <c r="H28" s="1140"/>
      <c r="I28" s="1141"/>
      <c r="J28" s="1142"/>
      <c r="K28" s="1141"/>
      <c r="L28" s="1141"/>
      <c r="M28" s="1141"/>
      <c r="N28" s="1141"/>
      <c r="O28" s="1141"/>
      <c r="P28" s="698">
        <v>5</v>
      </c>
      <c r="Q28" s="123"/>
      <c r="R28" s="1118"/>
      <c r="S28" s="277"/>
    </row>
    <row r="29" spans="1:19" ht="24.75" thickBot="1">
      <c r="A29" s="1109" t="s">
        <v>862</v>
      </c>
      <c r="B29" s="1110"/>
      <c r="C29" s="1110"/>
      <c r="D29" s="1111"/>
      <c r="E29" s="702"/>
      <c r="F29" s="703"/>
      <c r="G29" s="702"/>
      <c r="H29" s="703"/>
      <c r="I29" s="702"/>
      <c r="J29" s="704"/>
      <c r="K29" s="702"/>
      <c r="L29" s="702"/>
      <c r="M29" s="702"/>
      <c r="N29" s="702"/>
      <c r="O29" s="702"/>
      <c r="P29" s="1112"/>
      <c r="Q29" s="415" t="s">
        <v>14</v>
      </c>
      <c r="R29" s="1114"/>
      <c r="S29" s="1875">
        <v>80000</v>
      </c>
    </row>
    <row r="30" spans="1:19" ht="24.75" thickBot="1">
      <c r="A30" s="2894" t="s">
        <v>61</v>
      </c>
      <c r="B30" s="2895"/>
      <c r="C30" s="2896"/>
      <c r="D30" s="1113">
        <f>SUM(D12:D29)</f>
        <v>100</v>
      </c>
      <c r="E30" s="93"/>
      <c r="F30" s="94"/>
      <c r="G30" s="93"/>
      <c r="H30" s="94"/>
      <c r="I30" s="93"/>
      <c r="J30" s="94"/>
      <c r="K30" s="95"/>
      <c r="L30" s="95"/>
      <c r="M30" s="95"/>
      <c r="N30" s="95"/>
      <c r="O30" s="95"/>
      <c r="P30" s="96"/>
      <c r="Q30" s="1676" t="s">
        <v>864</v>
      </c>
      <c r="R30" s="1115"/>
      <c r="S30" s="1116"/>
    </row>
    <row r="31" spans="1:19" ht="24">
      <c r="A31" s="2885" t="s">
        <v>484</v>
      </c>
      <c r="B31" s="2886"/>
      <c r="C31" s="2887"/>
      <c r="D31" s="172" t="s">
        <v>68</v>
      </c>
      <c r="E31" s="1102">
        <f>SUM(E12:E29)</f>
        <v>35</v>
      </c>
      <c r="F31" s="1102">
        <f>SUM(F12:F29)</f>
        <v>5</v>
      </c>
      <c r="G31" s="1102">
        <f>SUM(G17:G29)</f>
        <v>0</v>
      </c>
      <c r="H31" s="1102">
        <f>SUM(H17:H29)</f>
        <v>0</v>
      </c>
      <c r="I31" s="1102">
        <f t="shared" ref="I31:P31" si="0">SUM(I18:I29)</f>
        <v>5</v>
      </c>
      <c r="J31" s="1102">
        <f t="shared" si="0"/>
        <v>0</v>
      </c>
      <c r="K31" s="1102">
        <f t="shared" si="0"/>
        <v>10</v>
      </c>
      <c r="L31" s="1102">
        <f t="shared" si="0"/>
        <v>10</v>
      </c>
      <c r="M31" s="1102">
        <f t="shared" si="0"/>
        <v>5</v>
      </c>
      <c r="N31" s="1102">
        <f t="shared" si="0"/>
        <v>10</v>
      </c>
      <c r="O31" s="1102">
        <f t="shared" si="0"/>
        <v>5</v>
      </c>
      <c r="P31" s="1103">
        <f t="shared" si="0"/>
        <v>15</v>
      </c>
      <c r="Q31" s="2913" t="s">
        <v>863</v>
      </c>
      <c r="R31" s="3281"/>
      <c r="S31" s="3282"/>
    </row>
    <row r="32" spans="1:19" ht="24">
      <c r="A32" s="2888"/>
      <c r="B32" s="2889"/>
      <c r="C32" s="2890"/>
      <c r="D32" s="175" t="s">
        <v>69</v>
      </c>
      <c r="E32" s="99">
        <f>E31</f>
        <v>35</v>
      </c>
      <c r="F32" s="97">
        <f>SUM(E31:F31)</f>
        <v>40</v>
      </c>
      <c r="G32" s="97">
        <f>SUM(E31:G31)</f>
        <v>40</v>
      </c>
      <c r="H32" s="97">
        <f>SUM(E31:H31)</f>
        <v>40</v>
      </c>
      <c r="I32" s="97">
        <f>SUM(E31:I31)</f>
        <v>45</v>
      </c>
      <c r="J32" s="97">
        <f>SUM(E31:J31)</f>
        <v>45</v>
      </c>
      <c r="K32" s="97">
        <f>SUM(E31:K31)</f>
        <v>55</v>
      </c>
      <c r="L32" s="97">
        <f>SUM(E31:L31)</f>
        <v>65</v>
      </c>
      <c r="M32" s="97">
        <f>SUM(E31:M31)</f>
        <v>70</v>
      </c>
      <c r="N32" s="97">
        <f>SUM(E31:N31)</f>
        <v>80</v>
      </c>
      <c r="O32" s="97">
        <f>SUM(E31:O31)</f>
        <v>85</v>
      </c>
      <c r="P32" s="98">
        <f>SUM(E31:P31)</f>
        <v>100</v>
      </c>
      <c r="Q32" s="123"/>
      <c r="R32" s="123"/>
      <c r="S32" s="277"/>
    </row>
    <row r="33" spans="1:19" ht="24">
      <c r="A33" s="2831" t="s">
        <v>487</v>
      </c>
      <c r="B33" s="2832"/>
      <c r="C33" s="2833"/>
      <c r="D33" s="177" t="s">
        <v>68</v>
      </c>
      <c r="E33" s="100"/>
      <c r="F33" s="101"/>
      <c r="G33" s="100"/>
      <c r="H33" s="101"/>
      <c r="I33" s="100"/>
      <c r="J33" s="101"/>
      <c r="K33" s="102"/>
      <c r="L33" s="102"/>
      <c r="M33" s="102"/>
      <c r="N33" s="102"/>
      <c r="O33" s="102"/>
      <c r="P33" s="103"/>
      <c r="Q33" s="1083" t="s">
        <v>813</v>
      </c>
      <c r="R33" s="1084"/>
      <c r="S33" s="2839">
        <v>0</v>
      </c>
    </row>
    <row r="34" spans="1:19" ht="24.75" thickBot="1">
      <c r="A34" s="2834"/>
      <c r="B34" s="2835"/>
      <c r="C34" s="2836"/>
      <c r="D34" s="182" t="s">
        <v>72</v>
      </c>
      <c r="E34" s="104">
        <f>E33</f>
        <v>0</v>
      </c>
      <c r="F34" s="105">
        <f>SUM(E33:F33)</f>
        <v>0</v>
      </c>
      <c r="G34" s="105">
        <f>SUM(E33:G33)</f>
        <v>0</v>
      </c>
      <c r="H34" s="105">
        <f>SUM(E33:H33)</f>
        <v>0</v>
      </c>
      <c r="I34" s="105">
        <f>SUM(E33:I33)</f>
        <v>0</v>
      </c>
      <c r="J34" s="105">
        <f>SUM(E33:J33)</f>
        <v>0</v>
      </c>
      <c r="K34" s="105">
        <f>SUM(E33:K33)</f>
        <v>0</v>
      </c>
      <c r="L34" s="105">
        <f>SUM(E33:L33)</f>
        <v>0</v>
      </c>
      <c r="M34" s="105">
        <f>SUM(E33:M33)</f>
        <v>0</v>
      </c>
      <c r="N34" s="105">
        <f>SUM(E33:N33)</f>
        <v>0</v>
      </c>
      <c r="O34" s="105">
        <f>SUM(E33:O33)</f>
        <v>0</v>
      </c>
      <c r="P34" s="106">
        <f>SUM(E33:P33)</f>
        <v>0</v>
      </c>
      <c r="Q34" s="1085" t="s">
        <v>814</v>
      </c>
      <c r="R34" s="1086"/>
      <c r="S34" s="2840"/>
    </row>
  </sheetData>
  <mergeCells count="31">
    <mergeCell ref="A31:C32"/>
    <mergeCell ref="Q31:S31"/>
    <mergeCell ref="A33:C34"/>
    <mergeCell ref="S33:S34"/>
    <mergeCell ref="A18:C18"/>
    <mergeCell ref="A19:C19"/>
    <mergeCell ref="A20:C20"/>
    <mergeCell ref="Q25:R25"/>
    <mergeCell ref="Q26:R26"/>
    <mergeCell ref="A30:C30"/>
    <mergeCell ref="A17:C17"/>
    <mergeCell ref="A7:B9"/>
    <mergeCell ref="C7:P7"/>
    <mergeCell ref="Q7:S7"/>
    <mergeCell ref="C8:P8"/>
    <mergeCell ref="C9:P9"/>
    <mergeCell ref="Q9:S9"/>
    <mergeCell ref="A10:C11"/>
    <mergeCell ref="D10:D11"/>
    <mergeCell ref="E10:P10"/>
    <mergeCell ref="A15:C15"/>
    <mergeCell ref="A16:C16"/>
    <mergeCell ref="Q11:R12"/>
    <mergeCell ref="C6:P6"/>
    <mergeCell ref="Q6:S6"/>
    <mergeCell ref="A1:S1"/>
    <mergeCell ref="A3:S3"/>
    <mergeCell ref="A4:B5"/>
    <mergeCell ref="C4:S4"/>
    <mergeCell ref="C5:S5"/>
    <mergeCell ref="A2:S2"/>
  </mergeCells>
  <pageMargins left="0.7" right="0.7" top="0.75" bottom="0.75" header="0.3" footer="0.3"/>
  <pageSetup paperSize="9" scale="5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50"/>
  </sheetPr>
  <dimension ref="A1:T27"/>
  <sheetViews>
    <sheetView view="pageLayout" topLeftCell="A7" zoomScale="70" zoomScaleNormal="80" zoomScaleSheetLayoutView="90" zoomScalePageLayoutView="70" workbookViewId="0">
      <selection activeCell="I26" sqref="I26"/>
    </sheetView>
  </sheetViews>
  <sheetFormatPr defaultColWidth="8.85546875" defaultRowHeight="15"/>
  <cols>
    <col min="2" max="2" width="17.140625" customWidth="1"/>
    <col min="3" max="3" width="33.42578125" customWidth="1"/>
    <col min="4" max="4" width="16.42578125" bestFit="1" customWidth="1"/>
    <col min="5" max="6" width="4.85546875" bestFit="1" customWidth="1"/>
    <col min="7" max="8" width="4.5703125" bestFit="1" customWidth="1"/>
    <col min="9" max="9" width="5" bestFit="1" customWidth="1"/>
    <col min="10" max="10" width="4.5703125" bestFit="1" customWidth="1"/>
    <col min="11" max="12" width="5" bestFit="1" customWidth="1"/>
    <col min="13" max="13" width="4.42578125" bestFit="1" customWidth="1"/>
    <col min="14" max="14" width="4.85546875" bestFit="1" customWidth="1"/>
    <col min="15" max="15" width="4.5703125" bestFit="1" customWidth="1"/>
    <col min="16" max="16" width="4.42578125" bestFit="1" customWidth="1"/>
    <col min="18" max="18" width="19.42578125" customWidth="1"/>
    <col min="19" max="19" width="22.5703125" customWidth="1"/>
  </cols>
  <sheetData>
    <row r="1" spans="1:20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20" ht="24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20" ht="24.75" thickBot="1">
      <c r="A3" s="2996" t="s">
        <v>1434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20" ht="6.75" customHeight="1">
      <c r="A4" s="2855" t="s">
        <v>156</v>
      </c>
      <c r="B4" s="2856"/>
      <c r="C4" s="3313" t="s">
        <v>1346</v>
      </c>
      <c r="D4" s="3314"/>
      <c r="E4" s="3314"/>
      <c r="F4" s="3314"/>
      <c r="G4" s="3314"/>
      <c r="H4" s="3314"/>
      <c r="I4" s="3314"/>
      <c r="J4" s="3314"/>
      <c r="K4" s="3314"/>
      <c r="L4" s="3314"/>
      <c r="M4" s="3314"/>
      <c r="N4" s="3314"/>
      <c r="O4" s="3314"/>
      <c r="P4" s="3314"/>
      <c r="Q4" s="3314"/>
      <c r="R4" s="3314"/>
      <c r="S4" s="3315"/>
    </row>
    <row r="5" spans="1:20" ht="15" customHeight="1">
      <c r="A5" s="3168"/>
      <c r="B5" s="3169"/>
      <c r="C5" s="3316"/>
      <c r="D5" s="3317"/>
      <c r="E5" s="3317"/>
      <c r="F5" s="3317"/>
      <c r="G5" s="3317"/>
      <c r="H5" s="3317"/>
      <c r="I5" s="3317"/>
      <c r="J5" s="3317"/>
      <c r="K5" s="3317"/>
      <c r="L5" s="3317"/>
      <c r="M5" s="3317"/>
      <c r="N5" s="3317"/>
      <c r="O5" s="3317"/>
      <c r="P5" s="3317"/>
      <c r="Q5" s="3317"/>
      <c r="R5" s="3317"/>
      <c r="S5" s="3318"/>
    </row>
    <row r="6" spans="1:20" ht="24.75" thickBot="1">
      <c r="A6" s="3028"/>
      <c r="B6" s="3029"/>
      <c r="C6" s="3312" t="s">
        <v>1347</v>
      </c>
      <c r="D6" s="3033"/>
      <c r="E6" s="3033"/>
      <c r="F6" s="3033"/>
      <c r="G6" s="3033"/>
      <c r="H6" s="3033"/>
      <c r="I6" s="3033"/>
      <c r="J6" s="3033"/>
      <c r="K6" s="3033"/>
      <c r="L6" s="3033"/>
      <c r="M6" s="3033"/>
      <c r="N6" s="3033"/>
      <c r="O6" s="3033"/>
      <c r="P6" s="3033"/>
      <c r="Q6" s="3033"/>
      <c r="R6" s="3033"/>
      <c r="S6" s="3034"/>
    </row>
    <row r="7" spans="1:20" ht="24">
      <c r="A7" s="2941" t="s">
        <v>231</v>
      </c>
      <c r="B7" s="2942"/>
      <c r="C7" s="3301" t="s">
        <v>1570</v>
      </c>
      <c r="D7" s="3302"/>
      <c r="E7" s="3302"/>
      <c r="F7" s="3302"/>
      <c r="G7" s="3302"/>
      <c r="H7" s="3302"/>
      <c r="I7" s="3302"/>
      <c r="J7" s="3302"/>
      <c r="K7" s="3302"/>
      <c r="L7" s="3302"/>
      <c r="M7" s="3302"/>
      <c r="N7" s="3302"/>
      <c r="O7" s="3302"/>
      <c r="P7" s="3303"/>
      <c r="Q7" s="3019" t="s">
        <v>564</v>
      </c>
      <c r="R7" s="3020"/>
      <c r="S7" s="3021"/>
      <c r="T7" s="1261"/>
    </row>
    <row r="8" spans="1:20" ht="24.75" thickBot="1">
      <c r="A8" s="2943"/>
      <c r="B8" s="2944"/>
      <c r="C8" s="3304"/>
      <c r="D8" s="3305"/>
      <c r="E8" s="3305"/>
      <c r="F8" s="3305"/>
      <c r="G8" s="3305"/>
      <c r="H8" s="3305"/>
      <c r="I8" s="3305"/>
      <c r="J8" s="3305"/>
      <c r="K8" s="3305"/>
      <c r="L8" s="3305"/>
      <c r="M8" s="3305"/>
      <c r="N8" s="3305"/>
      <c r="O8" s="3305"/>
      <c r="P8" s="3306"/>
      <c r="Q8" s="3076" t="s">
        <v>1323</v>
      </c>
      <c r="R8" s="3077"/>
      <c r="S8" s="3300"/>
      <c r="T8" s="1261"/>
    </row>
    <row r="9" spans="1:20" ht="24" customHeight="1" thickBot="1">
      <c r="A9" s="2871" t="s">
        <v>62</v>
      </c>
      <c r="B9" s="2872"/>
      <c r="C9" s="2875" t="s">
        <v>1736</v>
      </c>
      <c r="D9" s="2876"/>
      <c r="E9" s="2876"/>
      <c r="F9" s="2876"/>
      <c r="G9" s="2876"/>
      <c r="H9" s="2876"/>
      <c r="I9" s="2876"/>
      <c r="J9" s="2876"/>
      <c r="K9" s="2876"/>
      <c r="L9" s="2876"/>
      <c r="M9" s="2876"/>
      <c r="N9" s="2876"/>
      <c r="O9" s="2876"/>
      <c r="P9" s="2931"/>
      <c r="Q9" s="324" t="s">
        <v>613</v>
      </c>
      <c r="R9" s="325"/>
      <c r="S9" s="517"/>
    </row>
    <row r="10" spans="1:20" ht="24.75" thickBot="1">
      <c r="A10" s="2993"/>
      <c r="B10" s="2994"/>
      <c r="C10" s="2979"/>
      <c r="D10" s="2980"/>
      <c r="E10" s="2980"/>
      <c r="F10" s="2980"/>
      <c r="G10" s="2980"/>
      <c r="H10" s="2980"/>
      <c r="I10" s="2980"/>
      <c r="J10" s="2980"/>
      <c r="K10" s="2980"/>
      <c r="L10" s="2980"/>
      <c r="M10" s="2980"/>
      <c r="N10" s="2980"/>
      <c r="O10" s="2980"/>
      <c r="P10" s="2995"/>
      <c r="Q10" s="3271" t="s">
        <v>1014</v>
      </c>
      <c r="R10" s="3272"/>
      <c r="S10" s="3273"/>
    </row>
    <row r="11" spans="1:20" ht="24.75" thickBot="1">
      <c r="A11" s="2993"/>
      <c r="B11" s="3299"/>
      <c r="C11" s="2877"/>
      <c r="D11" s="2878"/>
      <c r="E11" s="2878"/>
      <c r="F11" s="2878"/>
      <c r="G11" s="2878"/>
      <c r="H11" s="2878"/>
      <c r="I11" s="2878"/>
      <c r="J11" s="2878"/>
      <c r="K11" s="2878"/>
      <c r="L11" s="2878"/>
      <c r="M11" s="2878"/>
      <c r="N11" s="2878"/>
      <c r="O11" s="2878"/>
      <c r="P11" s="2957"/>
      <c r="Q11" s="3307" t="s">
        <v>525</v>
      </c>
      <c r="R11" s="3308"/>
      <c r="S11" s="1535" t="s">
        <v>502</v>
      </c>
    </row>
    <row r="12" spans="1:20" ht="24">
      <c r="A12" s="2903" t="s">
        <v>499</v>
      </c>
      <c r="B12" s="2904"/>
      <c r="C12" s="2904"/>
      <c r="D12" s="2486" t="s">
        <v>585</v>
      </c>
      <c r="E12" s="2910" t="s">
        <v>582</v>
      </c>
      <c r="F12" s="2910"/>
      <c r="G12" s="2910"/>
      <c r="H12" s="2910"/>
      <c r="I12" s="2910"/>
      <c r="J12" s="2910"/>
      <c r="K12" s="2910"/>
      <c r="L12" s="2910"/>
      <c r="M12" s="2910"/>
      <c r="N12" s="2910"/>
      <c r="O12" s="2910"/>
      <c r="P12" s="2924"/>
      <c r="Q12" s="987" t="s">
        <v>1344</v>
      </c>
      <c r="R12" s="114"/>
      <c r="S12" s="1574" t="s">
        <v>1290</v>
      </c>
    </row>
    <row r="13" spans="1:20" ht="24.75" thickBot="1">
      <c r="A13" s="2906"/>
      <c r="B13" s="2907"/>
      <c r="C13" s="2907"/>
      <c r="D13" s="2708" t="s">
        <v>486</v>
      </c>
      <c r="E13" s="788" t="s">
        <v>0</v>
      </c>
      <c r="F13" s="2307" t="s">
        <v>1</v>
      </c>
      <c r="G13" s="2308" t="s">
        <v>2</v>
      </c>
      <c r="H13" s="2309" t="s">
        <v>3</v>
      </c>
      <c r="I13" s="2309" t="s">
        <v>4</v>
      </c>
      <c r="J13" s="2309" t="s">
        <v>5</v>
      </c>
      <c r="K13" s="2309" t="s">
        <v>6</v>
      </c>
      <c r="L13" s="2309" t="s">
        <v>7</v>
      </c>
      <c r="M13" s="2309" t="s">
        <v>8</v>
      </c>
      <c r="N13" s="2309" t="s">
        <v>9</v>
      </c>
      <c r="O13" s="2309" t="s">
        <v>10</v>
      </c>
      <c r="P13" s="2310" t="s">
        <v>11</v>
      </c>
      <c r="Q13" s="121" t="s">
        <v>1345</v>
      </c>
      <c r="R13" s="208"/>
      <c r="S13" s="1752"/>
    </row>
    <row r="14" spans="1:20" ht="24" customHeight="1" thickBot="1">
      <c r="A14" s="3309" t="s">
        <v>1449</v>
      </c>
      <c r="B14" s="3310"/>
      <c r="C14" s="3311"/>
      <c r="D14" s="1993">
        <v>20</v>
      </c>
      <c r="E14" s="522">
        <v>10</v>
      </c>
      <c r="F14" s="522">
        <v>10</v>
      </c>
      <c r="G14" s="248"/>
      <c r="H14" s="248"/>
      <c r="I14" s="219"/>
      <c r="J14" s="222"/>
      <c r="K14" s="219"/>
      <c r="L14" s="219"/>
      <c r="M14" s="219"/>
      <c r="N14" s="219"/>
      <c r="O14" s="219"/>
      <c r="P14" s="224"/>
      <c r="Q14" s="2964" t="s">
        <v>1802</v>
      </c>
      <c r="R14" s="3098"/>
      <c r="S14" s="76"/>
    </row>
    <row r="15" spans="1:20" ht="27" customHeight="1" thickBot="1">
      <c r="A15" s="3296" t="s">
        <v>1808</v>
      </c>
      <c r="B15" s="3297"/>
      <c r="C15" s="3298"/>
      <c r="D15" s="1993"/>
      <c r="E15" s="2368"/>
      <c r="F15" s="2368"/>
      <c r="G15" s="248"/>
      <c r="H15" s="248"/>
      <c r="I15" s="219"/>
      <c r="J15" s="222"/>
      <c r="K15" s="219"/>
      <c r="L15" s="219"/>
      <c r="M15" s="219"/>
      <c r="N15" s="219"/>
      <c r="O15" s="219"/>
      <c r="P15" s="224"/>
      <c r="Q15" s="324" t="s">
        <v>510</v>
      </c>
      <c r="R15" s="325"/>
      <c r="S15" s="517"/>
    </row>
    <row r="16" spans="1:20" ht="24.75" thickBot="1">
      <c r="A16" s="3296" t="s">
        <v>1804</v>
      </c>
      <c r="B16" s="3297"/>
      <c r="C16" s="3298"/>
      <c r="D16" s="1993">
        <v>5</v>
      </c>
      <c r="E16" s="714">
        <v>2.5</v>
      </c>
      <c r="F16" s="714">
        <v>2.5</v>
      </c>
      <c r="G16" s="248"/>
      <c r="H16" s="248"/>
      <c r="I16" s="248"/>
      <c r="J16" s="248"/>
      <c r="K16" s="248"/>
      <c r="L16" s="248"/>
      <c r="M16" s="248"/>
      <c r="N16" s="248"/>
      <c r="O16" s="248"/>
      <c r="P16" s="249"/>
      <c r="Q16" s="121" t="s">
        <v>18</v>
      </c>
      <c r="R16" s="208"/>
      <c r="S16" s="188"/>
    </row>
    <row r="17" spans="1:20" ht="26.25" customHeight="1" thickBot="1">
      <c r="A17" s="3287" t="s">
        <v>1807</v>
      </c>
      <c r="B17" s="3288"/>
      <c r="C17" s="3289"/>
      <c r="D17" s="1993">
        <v>50</v>
      </c>
      <c r="E17" s="714">
        <v>4.17</v>
      </c>
      <c r="F17" s="714">
        <v>4.17</v>
      </c>
      <c r="G17" s="714">
        <v>4.17</v>
      </c>
      <c r="H17" s="714">
        <v>4.17</v>
      </c>
      <c r="I17" s="714">
        <v>4.17</v>
      </c>
      <c r="J17" s="714">
        <v>4.17</v>
      </c>
      <c r="K17" s="714">
        <v>4.17</v>
      </c>
      <c r="L17" s="714">
        <v>4.17</v>
      </c>
      <c r="M17" s="714">
        <v>4.17</v>
      </c>
      <c r="N17" s="714">
        <v>4.17</v>
      </c>
      <c r="O17" s="714">
        <v>4.17</v>
      </c>
      <c r="P17" s="714">
        <v>4.17</v>
      </c>
      <c r="Q17" s="324" t="s">
        <v>511</v>
      </c>
      <c r="R17" s="325"/>
      <c r="S17" s="517"/>
      <c r="T17" s="1261"/>
    </row>
    <row r="18" spans="1:20" ht="24.75" thickBot="1">
      <c r="A18" s="3290" t="s">
        <v>1805</v>
      </c>
      <c r="B18" s="3291"/>
      <c r="C18" s="3292"/>
      <c r="D18" s="1761">
        <v>10</v>
      </c>
      <c r="E18" s="714">
        <v>0.83</v>
      </c>
      <c r="F18" s="714">
        <v>0.83</v>
      </c>
      <c r="G18" s="714">
        <v>0.83</v>
      </c>
      <c r="H18" s="714">
        <v>0.83</v>
      </c>
      <c r="I18" s="714">
        <v>0.83</v>
      </c>
      <c r="J18" s="714">
        <v>0.83</v>
      </c>
      <c r="K18" s="714">
        <v>0.83</v>
      </c>
      <c r="L18" s="714">
        <v>0.83</v>
      </c>
      <c r="M18" s="714">
        <v>0.83</v>
      </c>
      <c r="N18" s="714">
        <v>0.83</v>
      </c>
      <c r="O18" s="714">
        <v>0.83</v>
      </c>
      <c r="P18" s="714">
        <v>0.83</v>
      </c>
      <c r="Q18" s="123"/>
      <c r="R18" s="208"/>
      <c r="S18" s="188"/>
    </row>
    <row r="19" spans="1:20" ht="24.75" thickBot="1">
      <c r="A19" s="3290" t="s">
        <v>1806</v>
      </c>
      <c r="B19" s="3291"/>
      <c r="C19" s="3292"/>
      <c r="D19" s="2512">
        <v>15</v>
      </c>
      <c r="E19" s="147">
        <v>1.25</v>
      </c>
      <c r="F19" s="147">
        <v>1.25</v>
      </c>
      <c r="G19" s="147">
        <v>1.25</v>
      </c>
      <c r="H19" s="147">
        <v>1.25</v>
      </c>
      <c r="I19" s="147">
        <v>1.25</v>
      </c>
      <c r="J19" s="147">
        <v>1.25</v>
      </c>
      <c r="K19" s="147">
        <v>1.25</v>
      </c>
      <c r="L19" s="147">
        <v>1.25</v>
      </c>
      <c r="M19" s="147">
        <v>1.25</v>
      </c>
      <c r="N19" s="147">
        <v>1.25</v>
      </c>
      <c r="O19" s="147">
        <v>1.25</v>
      </c>
      <c r="P19" s="147">
        <v>1.25</v>
      </c>
      <c r="Q19" s="3293" t="s">
        <v>504</v>
      </c>
      <c r="R19" s="3294"/>
      <c r="S19" s="3295"/>
    </row>
    <row r="20" spans="1:20" ht="24">
      <c r="A20" s="2444"/>
      <c r="B20" s="2445"/>
      <c r="C20" s="2446"/>
      <c r="D20" s="2512"/>
      <c r="E20" s="77"/>
      <c r="F20" s="226"/>
      <c r="G20" s="77"/>
      <c r="H20" s="231"/>
      <c r="I20" s="77"/>
      <c r="J20" s="231"/>
      <c r="K20" s="568"/>
      <c r="L20" s="505"/>
      <c r="M20" s="505"/>
      <c r="N20" s="505"/>
      <c r="O20" s="505"/>
      <c r="P20" s="230"/>
      <c r="Q20" s="2915" t="s">
        <v>12</v>
      </c>
      <c r="R20" s="2916"/>
      <c r="S20" s="213" t="s">
        <v>13</v>
      </c>
    </row>
    <row r="21" spans="1:20" ht="24">
      <c r="A21" s="2451"/>
      <c r="B21" s="2452"/>
      <c r="C21" s="2453"/>
      <c r="D21" s="200"/>
      <c r="E21" s="77"/>
      <c r="F21" s="226"/>
      <c r="G21" s="77"/>
      <c r="H21" s="231"/>
      <c r="I21" s="77"/>
      <c r="J21" s="231"/>
      <c r="K21" s="568"/>
      <c r="L21" s="505"/>
      <c r="M21" s="505"/>
      <c r="N21" s="505"/>
      <c r="O21" s="505"/>
      <c r="P21" s="230"/>
      <c r="Q21" s="2484"/>
      <c r="R21" s="2485"/>
      <c r="S21" s="86"/>
    </row>
    <row r="22" spans="1:20" ht="24.75" thickBot="1">
      <c r="A22" s="2524"/>
      <c r="B22" s="2525"/>
      <c r="C22" s="2526"/>
      <c r="D22" s="166"/>
      <c r="E22" s="83"/>
      <c r="F22" s="344"/>
      <c r="G22" s="83"/>
      <c r="H22" s="84"/>
      <c r="I22" s="83"/>
      <c r="J22" s="84"/>
      <c r="K22" s="2699"/>
      <c r="L22" s="346"/>
      <c r="M22" s="346"/>
      <c r="N22" s="346"/>
      <c r="O22" s="346"/>
      <c r="P22" s="347"/>
      <c r="Q22" s="2469" t="s">
        <v>14</v>
      </c>
      <c r="R22" s="2470"/>
      <c r="S22" s="842"/>
    </row>
    <row r="23" spans="1:20" ht="24.75" thickBot="1">
      <c r="A23" s="2894" t="s">
        <v>61</v>
      </c>
      <c r="B23" s="2895"/>
      <c r="C23" s="2896"/>
      <c r="D23" s="92">
        <f>SUM(D14:D22)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3"/>
      <c r="Q23" s="2457" t="s">
        <v>563</v>
      </c>
      <c r="R23" s="2457"/>
      <c r="S23" s="2458"/>
    </row>
    <row r="24" spans="1:20" ht="24">
      <c r="A24" s="2885" t="s">
        <v>484</v>
      </c>
      <c r="B24" s="2886"/>
      <c r="C24" s="2887"/>
      <c r="D24" s="172" t="s">
        <v>68</v>
      </c>
      <c r="E24" s="97">
        <f>SUM(E14:E23)</f>
        <v>18.75</v>
      </c>
      <c r="F24" s="97">
        <f t="shared" ref="F24:P24" si="0">SUM(F14:F22)</f>
        <v>18.75</v>
      </c>
      <c r="G24" s="97">
        <f t="shared" si="0"/>
        <v>6.25</v>
      </c>
      <c r="H24" s="97">
        <f t="shared" si="0"/>
        <v>6.25</v>
      </c>
      <c r="I24" s="97">
        <f t="shared" si="0"/>
        <v>6.25</v>
      </c>
      <c r="J24" s="97">
        <f t="shared" si="0"/>
        <v>6.25</v>
      </c>
      <c r="K24" s="97">
        <f t="shared" si="0"/>
        <v>6.25</v>
      </c>
      <c r="L24" s="97">
        <f t="shared" si="0"/>
        <v>6.25</v>
      </c>
      <c r="M24" s="97">
        <f t="shared" si="0"/>
        <v>6.25</v>
      </c>
      <c r="N24" s="97">
        <f t="shared" si="0"/>
        <v>6.25</v>
      </c>
      <c r="O24" s="97">
        <f t="shared" si="0"/>
        <v>6.25</v>
      </c>
      <c r="P24" s="97">
        <f t="shared" si="0"/>
        <v>6.25</v>
      </c>
      <c r="Q24" s="2428" t="s">
        <v>1450</v>
      </c>
      <c r="R24" s="2429"/>
      <c r="S24" s="2430"/>
    </row>
    <row r="25" spans="1:20" ht="24">
      <c r="A25" s="2888"/>
      <c r="B25" s="2889"/>
      <c r="C25" s="2890"/>
      <c r="D25" s="175" t="s">
        <v>69</v>
      </c>
      <c r="E25" s="99">
        <f>E24</f>
        <v>18.75</v>
      </c>
      <c r="F25" s="97">
        <f>SUM(E24:F24)</f>
        <v>37.5</v>
      </c>
      <c r="G25" s="97">
        <f>SUM(E24:G24)</f>
        <v>43.75</v>
      </c>
      <c r="H25" s="97">
        <f>SUM(E24:H24)</f>
        <v>50</v>
      </c>
      <c r="I25" s="97">
        <f>SUM(E24:I24)</f>
        <v>56.25</v>
      </c>
      <c r="J25" s="97">
        <f>SUM(E24:J24)</f>
        <v>62.5</v>
      </c>
      <c r="K25" s="97">
        <f>SUM(E24:K24)</f>
        <v>68.75</v>
      </c>
      <c r="L25" s="97">
        <f>SUM(E24:L24)</f>
        <v>75</v>
      </c>
      <c r="M25" s="97">
        <f>SUM(E24:M24)</f>
        <v>81.25</v>
      </c>
      <c r="N25" s="97">
        <f>SUM(E24:N24)</f>
        <v>87.5</v>
      </c>
      <c r="O25" s="97">
        <f>SUM(E24:O24)</f>
        <v>93.75</v>
      </c>
      <c r="P25" s="98">
        <f>SUM(E24:P24)</f>
        <v>100</v>
      </c>
      <c r="Q25" s="276" t="s">
        <v>1451</v>
      </c>
      <c r="R25" s="123"/>
      <c r="S25" s="277"/>
    </row>
    <row r="26" spans="1:20" ht="24">
      <c r="A26" s="2831" t="s">
        <v>487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617</v>
      </c>
      <c r="R26" s="2838"/>
      <c r="S26" s="2839">
        <v>0</v>
      </c>
    </row>
    <row r="27" spans="1:20" ht="24.75" thickBot="1">
      <c r="A27" s="2834"/>
      <c r="B27" s="2835"/>
      <c r="C27" s="2836"/>
      <c r="D27" s="1193" t="s">
        <v>928</v>
      </c>
      <c r="E27" s="104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6"/>
      <c r="Q27" s="197" t="s">
        <v>470</v>
      </c>
      <c r="R27" s="201"/>
      <c r="S27" s="2840"/>
    </row>
  </sheetData>
  <mergeCells count="30">
    <mergeCell ref="A1:S1"/>
    <mergeCell ref="A3:S3"/>
    <mergeCell ref="A4:B6"/>
    <mergeCell ref="C6:S6"/>
    <mergeCell ref="A2:S2"/>
    <mergeCell ref="C4:S5"/>
    <mergeCell ref="A16:C16"/>
    <mergeCell ref="Q7:S7"/>
    <mergeCell ref="A9:B11"/>
    <mergeCell ref="Q8:S8"/>
    <mergeCell ref="Q10:S10"/>
    <mergeCell ref="C7:P8"/>
    <mergeCell ref="A7:B8"/>
    <mergeCell ref="A12:C13"/>
    <mergeCell ref="E12:P12"/>
    <mergeCell ref="Q11:R11"/>
    <mergeCell ref="A14:C14"/>
    <mergeCell ref="Q14:R14"/>
    <mergeCell ref="C9:P11"/>
    <mergeCell ref="A15:C15"/>
    <mergeCell ref="A24:C25"/>
    <mergeCell ref="A26:C27"/>
    <mergeCell ref="Q26:R26"/>
    <mergeCell ref="S26:S27"/>
    <mergeCell ref="A17:C17"/>
    <mergeCell ref="A18:C18"/>
    <mergeCell ref="A19:C19"/>
    <mergeCell ref="Q19:S19"/>
    <mergeCell ref="Q20:R20"/>
    <mergeCell ref="A23:C23"/>
  </mergeCells>
  <phoneticPr fontId="57" type="noConversion"/>
  <pageMargins left="0.7" right="0.7" top="0.75" bottom="0.75" header="0.3" footer="0.3"/>
  <pageSetup paperSize="9" scale="65" orientation="landscape" r:id="rId1"/>
  <headerFooter>
    <oddHeader>&amp;R&amp;"Angsana New,ธรรมดา"&amp;18 16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0.59999389629810485"/>
  </sheetPr>
  <dimension ref="A1:S38"/>
  <sheetViews>
    <sheetView zoomScale="60" zoomScaleNormal="60" zoomScaleSheetLayoutView="50" zoomScalePageLayoutView="70" workbookViewId="0">
      <selection activeCell="J22" sqref="J22"/>
    </sheetView>
  </sheetViews>
  <sheetFormatPr defaultColWidth="8.5703125" defaultRowHeight="24"/>
  <cols>
    <col min="1" max="1" width="5.140625" style="15" customWidth="1"/>
    <col min="2" max="2" width="23.5703125" style="15" customWidth="1"/>
    <col min="3" max="3" width="32.5703125" style="15" customWidth="1"/>
    <col min="4" max="4" width="23" style="15" customWidth="1"/>
    <col min="5" max="5" width="5.5703125" style="15" customWidth="1"/>
    <col min="6" max="6" width="5.140625" style="15" customWidth="1"/>
    <col min="7" max="7" width="6.140625" style="15" customWidth="1"/>
    <col min="8" max="9" width="5.42578125" style="15" customWidth="1"/>
    <col min="10" max="10" width="6.42578125" style="15" customWidth="1"/>
    <col min="11" max="11" width="5.5703125" style="15" customWidth="1"/>
    <col min="12" max="12" width="5.42578125" style="15" customWidth="1"/>
    <col min="13" max="13" width="6.140625" style="15" customWidth="1"/>
    <col min="14" max="14" width="5.5703125" style="15" customWidth="1"/>
    <col min="15" max="15" width="6.42578125" style="15" customWidth="1"/>
    <col min="16" max="16" width="5.5703125" style="15" customWidth="1"/>
    <col min="17" max="17" width="8.5703125" style="15"/>
    <col min="18" max="18" width="21.140625" style="15" customWidth="1"/>
    <col min="19" max="19" width="24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1432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24" customHeight="1" thickBot="1">
      <c r="A4" s="3322" t="s">
        <v>786</v>
      </c>
      <c r="B4" s="3323"/>
      <c r="C4" s="3319" t="s">
        <v>1157</v>
      </c>
      <c r="D4" s="3320"/>
      <c r="E4" s="3320"/>
      <c r="F4" s="3320"/>
      <c r="G4" s="3320"/>
      <c r="H4" s="3320"/>
      <c r="I4" s="3320"/>
      <c r="J4" s="3320"/>
      <c r="K4" s="3320"/>
      <c r="L4" s="3320"/>
      <c r="M4" s="3320"/>
      <c r="N4" s="3320"/>
      <c r="O4" s="3320"/>
      <c r="P4" s="3320"/>
      <c r="Q4" s="3320"/>
      <c r="R4" s="3320"/>
      <c r="S4" s="3321"/>
    </row>
    <row r="5" spans="1:19">
      <c r="A5" s="1592" t="s">
        <v>63</v>
      </c>
      <c r="B5" s="1591"/>
      <c r="C5" s="2867" t="s">
        <v>1348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867"/>
      <c r="Q5" s="2868" t="s">
        <v>564</v>
      </c>
      <c r="R5" s="2869"/>
      <c r="S5" s="2870"/>
    </row>
    <row r="6" spans="1:19">
      <c r="A6" s="2871" t="s">
        <v>62</v>
      </c>
      <c r="B6" s="2872"/>
      <c r="C6" s="2875" t="s">
        <v>1156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876"/>
      <c r="Q6" s="2921" t="s">
        <v>1778</v>
      </c>
      <c r="R6" s="2922"/>
      <c r="S6" s="2923"/>
    </row>
    <row r="7" spans="1:19" ht="24.75" thickBot="1">
      <c r="A7" s="2993"/>
      <c r="B7" s="2994"/>
      <c r="C7" s="2979"/>
      <c r="D7" s="2980"/>
      <c r="E7" s="2980"/>
      <c r="F7" s="2980"/>
      <c r="G7" s="2980"/>
      <c r="H7" s="2980"/>
      <c r="I7" s="2980"/>
      <c r="J7" s="2980"/>
      <c r="K7" s="2980"/>
      <c r="L7" s="2980"/>
      <c r="M7" s="2980"/>
      <c r="N7" s="2980"/>
      <c r="O7" s="2980"/>
      <c r="P7" s="2980"/>
      <c r="Q7" s="2459"/>
      <c r="R7" s="2460"/>
      <c r="S7" s="2461"/>
    </row>
    <row r="8" spans="1:19" ht="24.75" thickBot="1">
      <c r="A8" s="2903" t="s">
        <v>499</v>
      </c>
      <c r="B8" s="2904"/>
      <c r="C8" s="2905"/>
      <c r="D8" s="2426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2342" t="s">
        <v>613</v>
      </c>
      <c r="R8" s="1115"/>
      <c r="S8" s="1116"/>
    </row>
    <row r="9" spans="1:19" ht="24.75" thickBot="1">
      <c r="A9" s="2906"/>
      <c r="B9" s="2907"/>
      <c r="C9" s="2908"/>
      <c r="D9" s="2473" t="s">
        <v>486</v>
      </c>
      <c r="E9" s="788" t="s">
        <v>0</v>
      </c>
      <c r="F9" s="2307" t="s">
        <v>1</v>
      </c>
      <c r="G9" s="2308" t="s">
        <v>2</v>
      </c>
      <c r="H9" s="2309" t="s">
        <v>3</v>
      </c>
      <c r="I9" s="2309" t="s">
        <v>4</v>
      </c>
      <c r="J9" s="2309" t="s">
        <v>5</v>
      </c>
      <c r="K9" s="2309" t="s">
        <v>6</v>
      </c>
      <c r="L9" s="2309" t="s">
        <v>7</v>
      </c>
      <c r="M9" s="2309" t="s">
        <v>8</v>
      </c>
      <c r="N9" s="2309" t="s">
        <v>9</v>
      </c>
      <c r="O9" s="2309" t="s">
        <v>10</v>
      </c>
      <c r="P9" s="2310" t="s">
        <v>11</v>
      </c>
      <c r="Q9" s="1007" t="s">
        <v>1014</v>
      </c>
      <c r="R9" s="278"/>
      <c r="S9" s="279"/>
    </row>
    <row r="10" spans="1:19" ht="24.75" thickBot="1">
      <c r="A10" s="2228">
        <v>1</v>
      </c>
      <c r="B10" s="2911" t="s">
        <v>1149</v>
      </c>
      <c r="C10" s="2912"/>
      <c r="D10" s="771">
        <v>10</v>
      </c>
      <c r="E10" s="522">
        <v>10</v>
      </c>
      <c r="F10" s="520"/>
      <c r="G10" s="2296"/>
      <c r="H10" s="520"/>
      <c r="I10" s="248"/>
      <c r="J10" s="654"/>
      <c r="K10" s="248"/>
      <c r="L10" s="248"/>
      <c r="M10" s="248"/>
      <c r="N10" s="248"/>
      <c r="O10" s="248"/>
      <c r="P10" s="2297"/>
      <c r="Q10" s="996" t="s">
        <v>525</v>
      </c>
      <c r="R10" s="2373"/>
      <c r="S10" s="326" t="s">
        <v>502</v>
      </c>
    </row>
    <row r="11" spans="1:19">
      <c r="A11" s="633">
        <v>2</v>
      </c>
      <c r="B11" s="2899" t="s">
        <v>1158</v>
      </c>
      <c r="C11" s="2900"/>
      <c r="D11" s="246">
        <v>10</v>
      </c>
      <c r="E11" s="1609"/>
      <c r="F11" s="1619">
        <v>10</v>
      </c>
      <c r="G11" s="2512"/>
      <c r="H11" s="248"/>
      <c r="I11" s="248"/>
      <c r="J11" s="654"/>
      <c r="K11" s="248"/>
      <c r="L11" s="248"/>
      <c r="M11" s="248"/>
      <c r="N11" s="248"/>
      <c r="O11" s="248"/>
      <c r="P11" s="2297"/>
      <c r="Q11" s="3324" t="s">
        <v>1845</v>
      </c>
      <c r="R11" s="3325"/>
      <c r="S11" s="2372" t="s">
        <v>1262</v>
      </c>
    </row>
    <row r="12" spans="1:19">
      <c r="A12" s="2520">
        <v>3</v>
      </c>
      <c r="B12" s="2971" t="s">
        <v>1150</v>
      </c>
      <c r="C12" s="2972"/>
      <c r="D12" s="2448"/>
      <c r="E12" s="1610"/>
      <c r="F12" s="1610"/>
      <c r="G12" s="1620"/>
      <c r="H12" s="1617"/>
      <c r="I12" s="1617"/>
      <c r="J12" s="1617"/>
      <c r="K12" s="1617"/>
      <c r="L12" s="1617"/>
      <c r="M12" s="1617"/>
      <c r="N12" s="1617"/>
      <c r="O12" s="1617"/>
      <c r="P12" s="2371"/>
      <c r="Q12" s="2435" t="s">
        <v>1844</v>
      </c>
      <c r="R12" s="2370"/>
      <c r="S12" s="2369"/>
    </row>
    <row r="13" spans="1:19">
      <c r="A13" s="1618"/>
      <c r="B13" s="3326" t="s">
        <v>1166</v>
      </c>
      <c r="C13" s="3327"/>
      <c r="D13" s="2448">
        <v>20</v>
      </c>
      <c r="E13" s="2512"/>
      <c r="F13" s="2502"/>
      <c r="G13" s="147">
        <v>2.2000000000000002</v>
      </c>
      <c r="H13" s="147">
        <v>2.2000000000000002</v>
      </c>
      <c r="I13" s="147">
        <v>2.2000000000000002</v>
      </c>
      <c r="J13" s="147">
        <v>2.2000000000000002</v>
      </c>
      <c r="K13" s="147">
        <v>2.2000000000000002</v>
      </c>
      <c r="L13" s="147">
        <v>2.2000000000000002</v>
      </c>
      <c r="M13" s="147">
        <v>2.2000000000000002</v>
      </c>
      <c r="N13" s="147">
        <v>2.2000000000000002</v>
      </c>
      <c r="O13" s="147">
        <v>2.2000000000000002</v>
      </c>
      <c r="P13" s="483"/>
      <c r="Q13" s="3328" t="s">
        <v>1452</v>
      </c>
      <c r="R13" s="2974"/>
      <c r="S13" s="629"/>
    </row>
    <row r="14" spans="1:19" ht="24.75" thickBot="1">
      <c r="A14" s="1618"/>
      <c r="B14" s="2879" t="s">
        <v>1167</v>
      </c>
      <c r="C14" s="2880"/>
      <c r="D14" s="2448">
        <v>15</v>
      </c>
      <c r="E14" s="1611"/>
      <c r="F14" s="2361"/>
      <c r="G14" s="147">
        <v>1.7</v>
      </c>
      <c r="H14" s="147">
        <v>1.7</v>
      </c>
      <c r="I14" s="147">
        <v>1.7</v>
      </c>
      <c r="J14" s="147">
        <v>1.7</v>
      </c>
      <c r="K14" s="147">
        <v>1.7</v>
      </c>
      <c r="L14" s="147">
        <v>1.7</v>
      </c>
      <c r="M14" s="147">
        <v>1.7</v>
      </c>
      <c r="N14" s="147">
        <v>1.7</v>
      </c>
      <c r="O14" s="147">
        <v>1.7</v>
      </c>
      <c r="P14" s="483"/>
      <c r="Q14" s="626"/>
      <c r="R14" s="510"/>
      <c r="S14" s="1070"/>
    </row>
    <row r="15" spans="1:19" ht="24.75" thickBot="1">
      <c r="A15" s="1618"/>
      <c r="B15" s="2879" t="s">
        <v>1168</v>
      </c>
      <c r="C15" s="2880"/>
      <c r="D15" s="2448">
        <v>15</v>
      </c>
      <c r="E15" s="2512"/>
      <c r="F15" s="2502"/>
      <c r="G15" s="147">
        <v>1.7</v>
      </c>
      <c r="H15" s="147">
        <v>1.7</v>
      </c>
      <c r="I15" s="147">
        <v>1.7</v>
      </c>
      <c r="J15" s="147">
        <v>1.7</v>
      </c>
      <c r="K15" s="147">
        <v>1.7</v>
      </c>
      <c r="L15" s="147">
        <v>1.7</v>
      </c>
      <c r="M15" s="147">
        <v>1.7</v>
      </c>
      <c r="N15" s="147">
        <v>1.7</v>
      </c>
      <c r="O15" s="147">
        <v>1.7</v>
      </c>
      <c r="P15" s="483"/>
      <c r="Q15" s="324" t="s">
        <v>510</v>
      </c>
      <c r="R15" s="325"/>
      <c r="S15" s="517"/>
    </row>
    <row r="16" spans="1:19">
      <c r="A16" s="2447">
        <v>4</v>
      </c>
      <c r="B16" s="2879" t="s">
        <v>1159</v>
      </c>
      <c r="C16" s="2880"/>
      <c r="D16" s="2448">
        <v>15</v>
      </c>
      <c r="E16" s="804"/>
      <c r="F16" s="123"/>
      <c r="G16" s="147">
        <v>1.7</v>
      </c>
      <c r="H16" s="147">
        <v>1.7</v>
      </c>
      <c r="I16" s="147">
        <v>1.7</v>
      </c>
      <c r="J16" s="147">
        <v>1.7</v>
      </c>
      <c r="K16" s="147">
        <v>1.7</v>
      </c>
      <c r="L16" s="147">
        <v>1.7</v>
      </c>
      <c r="M16" s="147">
        <v>1.7</v>
      </c>
      <c r="N16" s="147">
        <v>1.7</v>
      </c>
      <c r="O16" s="147">
        <v>1.7</v>
      </c>
      <c r="P16" s="483"/>
      <c r="Q16" s="121" t="s">
        <v>1279</v>
      </c>
      <c r="R16" s="2471"/>
      <c r="S16" s="188"/>
    </row>
    <row r="17" spans="1:19" ht="24.75" thickBot="1">
      <c r="A17" s="2447">
        <v>5</v>
      </c>
      <c r="B17" s="2879" t="s">
        <v>1160</v>
      </c>
      <c r="C17" s="2880"/>
      <c r="D17" s="2448">
        <v>15</v>
      </c>
      <c r="E17" s="2512"/>
      <c r="F17" s="2502"/>
      <c r="G17" s="2512"/>
      <c r="H17" s="2502"/>
      <c r="I17" s="2512"/>
      <c r="J17" s="2503"/>
      <c r="K17" s="2512"/>
      <c r="L17" s="2512"/>
      <c r="M17" s="2512"/>
      <c r="N17" s="2512"/>
      <c r="O17" s="2512"/>
      <c r="P17" s="2360">
        <v>15</v>
      </c>
      <c r="Q17" s="73"/>
      <c r="R17" s="74"/>
      <c r="S17" s="75"/>
    </row>
    <row r="18" spans="1:19" ht="24.75" thickBot="1">
      <c r="A18" s="2447"/>
      <c r="B18" s="2879"/>
      <c r="C18" s="2880"/>
      <c r="D18" s="2448"/>
      <c r="E18" s="2512"/>
      <c r="F18" s="1509"/>
      <c r="G18" s="2512"/>
      <c r="H18" s="657"/>
      <c r="I18" s="2502"/>
      <c r="J18" s="2512"/>
      <c r="K18" s="2512"/>
      <c r="L18" s="2512"/>
      <c r="M18" s="2512"/>
      <c r="N18" s="2512"/>
      <c r="O18" s="2512"/>
      <c r="P18" s="483"/>
      <c r="Q18" s="324" t="s">
        <v>511</v>
      </c>
      <c r="R18" s="325"/>
      <c r="S18" s="517"/>
    </row>
    <row r="19" spans="1:19">
      <c r="A19" s="2517"/>
      <c r="B19" s="2879"/>
      <c r="C19" s="2880"/>
      <c r="D19" s="2521"/>
      <c r="E19" s="305"/>
      <c r="F19" s="364"/>
      <c r="G19" s="2512"/>
      <c r="H19" s="657"/>
      <c r="I19" s="2512"/>
      <c r="J19" s="492"/>
      <c r="K19" s="305"/>
      <c r="L19" s="305"/>
      <c r="M19" s="305"/>
      <c r="N19" s="305"/>
      <c r="O19" s="305"/>
      <c r="P19" s="491"/>
      <c r="Q19" s="121" t="s">
        <v>1153</v>
      </c>
      <c r="R19" s="208"/>
      <c r="S19" s="188"/>
    </row>
    <row r="20" spans="1:19" ht="24.75" thickBot="1">
      <c r="A20" s="2517"/>
      <c r="B20" s="2879"/>
      <c r="C20" s="2880"/>
      <c r="D20" s="2521"/>
      <c r="E20" s="305"/>
      <c r="F20" s="490"/>
      <c r="G20" s="305"/>
      <c r="H20" s="490"/>
      <c r="I20" s="305"/>
      <c r="J20" s="492"/>
      <c r="K20" s="305"/>
      <c r="L20" s="305"/>
      <c r="M20" s="305"/>
      <c r="N20" s="305"/>
      <c r="O20" s="305"/>
      <c r="P20" s="491"/>
      <c r="Q20" s="73"/>
      <c r="R20" s="74"/>
      <c r="S20" s="75"/>
    </row>
    <row r="21" spans="1:19" ht="24.75" thickBot="1">
      <c r="A21" s="2447"/>
      <c r="B21" s="2879"/>
      <c r="C21" s="2880"/>
      <c r="D21" s="2448"/>
      <c r="E21" s="2512"/>
      <c r="F21" s="2512"/>
      <c r="G21" s="657"/>
      <c r="H21" s="2512"/>
      <c r="I21" s="2512"/>
      <c r="J21" s="2512"/>
      <c r="K21" s="2512"/>
      <c r="L21" s="2512"/>
      <c r="M21" s="2512"/>
      <c r="N21" s="2512"/>
      <c r="O21" s="2512"/>
      <c r="P21" s="483"/>
      <c r="Q21" s="2456" t="s">
        <v>504</v>
      </c>
      <c r="R21" s="2457"/>
      <c r="S21" s="2458"/>
    </row>
    <row r="22" spans="1:19">
      <c r="A22" s="2517"/>
      <c r="B22" s="2879"/>
      <c r="C22" s="2880"/>
      <c r="D22" s="2448"/>
      <c r="E22" s="2512"/>
      <c r="F22" s="2512"/>
      <c r="G22" s="657"/>
      <c r="H22" s="2512"/>
      <c r="I22" s="2512"/>
      <c r="J22" s="2512"/>
      <c r="K22" s="2512"/>
      <c r="L22" s="2512"/>
      <c r="M22" s="2512"/>
      <c r="N22" s="2512"/>
      <c r="O22" s="2512"/>
      <c r="P22" s="483"/>
      <c r="Q22" s="2915" t="s">
        <v>12</v>
      </c>
      <c r="R22" s="2916"/>
      <c r="S22" s="213" t="s">
        <v>13</v>
      </c>
    </row>
    <row r="23" spans="1:19">
      <c r="A23" s="2517"/>
      <c r="B23" s="2879"/>
      <c r="C23" s="2880"/>
      <c r="D23" s="2448"/>
      <c r="E23" s="2512"/>
      <c r="F23" s="2512"/>
      <c r="G23" s="2512"/>
      <c r="H23" s="2512"/>
      <c r="I23" s="2512"/>
      <c r="J23" s="2512"/>
      <c r="K23" s="2512"/>
      <c r="L23" s="2512"/>
      <c r="M23" s="2512"/>
      <c r="N23" s="2512"/>
      <c r="O23" s="2512"/>
      <c r="P23" s="483"/>
      <c r="Q23" s="2487"/>
      <c r="R23" s="2488"/>
      <c r="S23" s="82"/>
    </row>
    <row r="24" spans="1:19">
      <c r="A24" s="2447"/>
      <c r="B24" s="2899"/>
      <c r="C24" s="2900"/>
      <c r="D24" s="2448"/>
      <c r="E24" s="2512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2099"/>
      <c r="Q24" s="2487"/>
      <c r="R24" s="2488"/>
      <c r="S24" s="2375"/>
    </row>
    <row r="25" spans="1:19" ht="24.75" thickBot="1">
      <c r="A25" s="656"/>
      <c r="B25" s="2879"/>
      <c r="C25" s="2880"/>
      <c r="D25" s="2448"/>
      <c r="E25" s="2512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2099"/>
      <c r="Q25" s="2469" t="s">
        <v>371</v>
      </c>
      <c r="R25" s="2470"/>
      <c r="S25" s="675">
        <f>+Q23+S23</f>
        <v>0</v>
      </c>
    </row>
    <row r="26" spans="1:19" ht="24.75" thickBot="1">
      <c r="A26" s="2447"/>
      <c r="B26" s="2879"/>
      <c r="C26" s="2880"/>
      <c r="D26" s="2448"/>
      <c r="E26" s="2512"/>
      <c r="F26" s="2512"/>
      <c r="G26" s="2512"/>
      <c r="H26" s="2512"/>
      <c r="I26" s="2512"/>
      <c r="J26" s="2512"/>
      <c r="K26" s="2512"/>
      <c r="L26" s="2512"/>
      <c r="M26" s="2512"/>
      <c r="N26" s="2512"/>
      <c r="O26" s="2512"/>
      <c r="P26" s="483"/>
      <c r="Q26" s="2456" t="s">
        <v>563</v>
      </c>
      <c r="R26" s="2457"/>
      <c r="S26" s="2458"/>
    </row>
    <row r="27" spans="1:19">
      <c r="A27" s="656"/>
      <c r="B27" s="2879"/>
      <c r="C27" s="2880"/>
      <c r="D27" s="2448"/>
      <c r="E27" s="2512"/>
      <c r="F27" s="657"/>
      <c r="G27" s="657"/>
      <c r="H27" s="657"/>
      <c r="I27" s="657"/>
      <c r="J27" s="657"/>
      <c r="K27" s="657"/>
      <c r="L27" s="657"/>
      <c r="M27" s="657"/>
      <c r="N27" s="657"/>
      <c r="O27" s="657"/>
      <c r="P27" s="2099"/>
      <c r="Q27" s="738" t="s">
        <v>1453</v>
      </c>
      <c r="R27" s="2522"/>
      <c r="S27" s="2523"/>
    </row>
    <row r="28" spans="1:19">
      <c r="A28" s="3003" t="s">
        <v>61</v>
      </c>
      <c r="B28" s="3004"/>
      <c r="C28" s="3005"/>
      <c r="D28" s="111">
        <f>SUM(D10:D27)</f>
        <v>100</v>
      </c>
      <c r="E28" s="664"/>
      <c r="F28" s="665"/>
      <c r="G28" s="664"/>
      <c r="H28" s="665"/>
      <c r="I28" s="664"/>
      <c r="J28" s="665"/>
      <c r="K28" s="666"/>
      <c r="L28" s="666"/>
      <c r="M28" s="666"/>
      <c r="N28" s="666"/>
      <c r="O28" s="666"/>
      <c r="P28" s="666"/>
      <c r="Q28" s="2891"/>
      <c r="R28" s="2892"/>
      <c r="S28" s="2893"/>
    </row>
    <row r="29" spans="1:19">
      <c r="A29" s="2885" t="s">
        <v>484</v>
      </c>
      <c r="B29" s="2886"/>
      <c r="C29" s="2887"/>
      <c r="D29" s="2709" t="s">
        <v>68</v>
      </c>
      <c r="E29" s="97">
        <f t="shared" ref="E29:M29" si="0">SUM(E10:E28)</f>
        <v>10</v>
      </c>
      <c r="F29" s="97">
        <f t="shared" si="0"/>
        <v>10</v>
      </c>
      <c r="G29" s="97">
        <f t="shared" si="0"/>
        <v>7.3000000000000007</v>
      </c>
      <c r="H29" s="97">
        <f t="shared" si="0"/>
        <v>7.3000000000000007</v>
      </c>
      <c r="I29" s="97">
        <f t="shared" si="0"/>
        <v>7.3000000000000007</v>
      </c>
      <c r="J29" s="97">
        <f t="shared" si="0"/>
        <v>7.3000000000000007</v>
      </c>
      <c r="K29" s="97">
        <f t="shared" si="0"/>
        <v>7.3000000000000007</v>
      </c>
      <c r="L29" s="97">
        <f t="shared" si="0"/>
        <v>7.3000000000000007</v>
      </c>
      <c r="M29" s="97">
        <f t="shared" si="0"/>
        <v>7.3000000000000007</v>
      </c>
      <c r="N29" s="97">
        <f>SUM(N10:N27)</f>
        <v>7.3000000000000007</v>
      </c>
      <c r="O29" s="97">
        <f>SUM(O10:O28)</f>
        <v>7.3000000000000007</v>
      </c>
      <c r="P29" s="2098">
        <f>SUM(P10:P28)</f>
        <v>15</v>
      </c>
      <c r="Q29" s="2935"/>
      <c r="R29" s="2936"/>
      <c r="S29" s="2937"/>
    </row>
    <row r="30" spans="1:19">
      <c r="A30" s="2888"/>
      <c r="B30" s="2889"/>
      <c r="C30" s="2890"/>
      <c r="D30" s="2709" t="s">
        <v>69</v>
      </c>
      <c r="E30" s="99">
        <f>E29</f>
        <v>10</v>
      </c>
      <c r="F30" s="97">
        <f>SUM(E29:F29)</f>
        <v>20</v>
      </c>
      <c r="G30" s="97">
        <f>SUM(E29:G29)</f>
        <v>27.3</v>
      </c>
      <c r="H30" s="97">
        <f>SUM(E29:H29)</f>
        <v>34.6</v>
      </c>
      <c r="I30" s="97">
        <f>SUM(E29:I29)</f>
        <v>41.900000000000006</v>
      </c>
      <c r="J30" s="97">
        <f>SUM(E29:J29)</f>
        <v>49.2</v>
      </c>
      <c r="K30" s="97">
        <f>SUM(E29:K29)</f>
        <v>56.5</v>
      </c>
      <c r="L30" s="97">
        <f>SUM(E29:L29)</f>
        <v>63.8</v>
      </c>
      <c r="M30" s="97">
        <f>SUM(E29:M29)</f>
        <v>71.099999999999994</v>
      </c>
      <c r="N30" s="97">
        <f>SUM(E29:N29)</f>
        <v>78.399999999999991</v>
      </c>
      <c r="O30" s="97">
        <f>SUM(E29:O29)</f>
        <v>85.699999999999989</v>
      </c>
      <c r="P30" s="706">
        <f>SUM(E29:P29)</f>
        <v>100.69999999999999</v>
      </c>
      <c r="Q30" s="2938"/>
      <c r="R30" s="2939"/>
      <c r="S30" s="2940"/>
    </row>
    <row r="31" spans="1:19">
      <c r="A31" s="2831" t="s">
        <v>487</v>
      </c>
      <c r="B31" s="2832"/>
      <c r="C31" s="2833"/>
      <c r="D31" s="2710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2"/>
      <c r="Q31" s="2837" t="s">
        <v>1839</v>
      </c>
      <c r="R31" s="2838"/>
      <c r="S31" s="2839">
        <f>P32</f>
        <v>0</v>
      </c>
    </row>
    <row r="32" spans="1:19" ht="24.75" thickBot="1">
      <c r="A32" s="2834"/>
      <c r="B32" s="2835"/>
      <c r="C32" s="2836"/>
      <c r="D32" s="2711" t="s">
        <v>72</v>
      </c>
      <c r="E32" s="104">
        <f>E31</f>
        <v>0</v>
      </c>
      <c r="F32" s="105">
        <f>SUM(E31:F31)</f>
        <v>0</v>
      </c>
      <c r="G32" s="105">
        <f>SUM(E31:G31)</f>
        <v>0</v>
      </c>
      <c r="H32" s="105">
        <f>SUM(E31:H31)</f>
        <v>0</v>
      </c>
      <c r="I32" s="105">
        <f>SUM(E31:I31)</f>
        <v>0</v>
      </c>
      <c r="J32" s="105">
        <f>SUM(E31:J31)</f>
        <v>0</v>
      </c>
      <c r="K32" s="105">
        <f>SUM(E31:K31)</f>
        <v>0</v>
      </c>
      <c r="L32" s="105">
        <f>SUM(E31:L31)</f>
        <v>0</v>
      </c>
      <c r="M32" s="105">
        <f>SUM(E31:M31)</f>
        <v>0</v>
      </c>
      <c r="N32" s="105">
        <f>SUM(E31:N31)</f>
        <v>0</v>
      </c>
      <c r="O32" s="105">
        <f>SUM(E31:O31)</f>
        <v>0</v>
      </c>
      <c r="P32" s="2363">
        <f>SUM(E31:P31)</f>
        <v>0</v>
      </c>
      <c r="Q32" s="2848" t="s">
        <v>1838</v>
      </c>
      <c r="R32" s="2849"/>
      <c r="S32" s="2840"/>
    </row>
    <row r="33" spans="1:19" hidden="1">
      <c r="A33" s="2841" t="s">
        <v>386</v>
      </c>
      <c r="B33" s="2842"/>
      <c r="C33" s="2842"/>
      <c r="D33" s="2842"/>
      <c r="E33" s="2842"/>
      <c r="F33" s="2842"/>
      <c r="G33" s="2842"/>
      <c r="H33" s="2842"/>
      <c r="I33" s="2842"/>
      <c r="J33" s="2842"/>
      <c r="K33" s="2842"/>
      <c r="L33" s="2842"/>
      <c r="M33" s="2842"/>
      <c r="N33" s="2842"/>
      <c r="O33" s="2842"/>
      <c r="P33" s="2842"/>
      <c r="Q33" s="2842"/>
      <c r="R33" s="2842"/>
      <c r="S33" s="2843"/>
    </row>
    <row r="34" spans="1:19" ht="24.75" hidden="1" thickBot="1">
      <c r="A34" s="2844" t="s">
        <v>387</v>
      </c>
      <c r="B34" s="2845"/>
      <c r="C34" s="2845"/>
      <c r="D34" s="2845"/>
      <c r="E34" s="2845"/>
      <c r="F34" s="2845"/>
      <c r="G34" s="2845"/>
      <c r="H34" s="2845"/>
      <c r="I34" s="2845"/>
      <c r="J34" s="2845"/>
      <c r="K34" s="2845"/>
      <c r="L34" s="2845"/>
      <c r="M34" s="2845"/>
      <c r="N34" s="2845"/>
      <c r="O34" s="2845"/>
      <c r="P34" s="2845"/>
      <c r="Q34" s="2845"/>
      <c r="R34" s="2845"/>
      <c r="S34" s="2846"/>
    </row>
    <row r="35" spans="1:19" hidden="1">
      <c r="Q35" s="2847" t="s">
        <v>719</v>
      </c>
      <c r="R35" s="2847"/>
      <c r="S35" s="2847"/>
    </row>
    <row r="36" spans="1:19" hidden="1">
      <c r="Q36" s="458"/>
      <c r="R36" s="865"/>
      <c r="S36" s="275"/>
    </row>
    <row r="37" spans="1:19" hidden="1">
      <c r="Q37" s="2829" t="s">
        <v>720</v>
      </c>
      <c r="R37" s="2829"/>
      <c r="S37" s="2829"/>
    </row>
    <row r="38" spans="1:19" hidden="1">
      <c r="Q38" s="2830" t="s">
        <v>731</v>
      </c>
      <c r="R38" s="2830"/>
      <c r="S38" s="2830"/>
    </row>
  </sheetData>
  <mergeCells count="47">
    <mergeCell ref="B24:C24"/>
    <mergeCell ref="B25:C25"/>
    <mergeCell ref="B27:C27"/>
    <mergeCell ref="B26:C26"/>
    <mergeCell ref="B21:C21"/>
    <mergeCell ref="B22:C22"/>
    <mergeCell ref="B23:C23"/>
    <mergeCell ref="A28:C28"/>
    <mergeCell ref="Q28:S28"/>
    <mergeCell ref="A29:C30"/>
    <mergeCell ref="Q29:S29"/>
    <mergeCell ref="Q30:S30"/>
    <mergeCell ref="Q32:R32"/>
    <mergeCell ref="Q37:S37"/>
    <mergeCell ref="Q38:S38"/>
    <mergeCell ref="A31:C32"/>
    <mergeCell ref="Q31:R31"/>
    <mergeCell ref="S31:S32"/>
    <mergeCell ref="A33:S33"/>
    <mergeCell ref="A34:S34"/>
    <mergeCell ref="Q35:S35"/>
    <mergeCell ref="C6:P7"/>
    <mergeCell ref="B10:C10"/>
    <mergeCell ref="Q6:S6"/>
    <mergeCell ref="A8:C9"/>
    <mergeCell ref="E8:P8"/>
    <mergeCell ref="A6:B7"/>
    <mergeCell ref="Q22:R22"/>
    <mergeCell ref="B11:C11"/>
    <mergeCell ref="Q11:R11"/>
    <mergeCell ref="B12:C12"/>
    <mergeCell ref="B13:C13"/>
    <mergeCell ref="B14:C14"/>
    <mergeCell ref="B15:C15"/>
    <mergeCell ref="B19:C19"/>
    <mergeCell ref="B20:C20"/>
    <mergeCell ref="Q13:R13"/>
    <mergeCell ref="B16:C16"/>
    <mergeCell ref="B17:C17"/>
    <mergeCell ref="B18:C18"/>
    <mergeCell ref="A1:S1"/>
    <mergeCell ref="A3:S3"/>
    <mergeCell ref="C4:S4"/>
    <mergeCell ref="C5:P5"/>
    <mergeCell ref="Q5:S5"/>
    <mergeCell ref="A4:B4"/>
    <mergeCell ref="A2:S2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17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0.59999389629810485"/>
  </sheetPr>
  <dimension ref="A1:S40"/>
  <sheetViews>
    <sheetView zoomScale="70" zoomScaleNormal="70" zoomScaleSheetLayoutView="50" zoomScalePageLayoutView="70" workbookViewId="0">
      <selection activeCell="N26" sqref="N26"/>
    </sheetView>
  </sheetViews>
  <sheetFormatPr defaultColWidth="8.5703125" defaultRowHeight="24"/>
  <cols>
    <col min="1" max="1" width="5.140625" style="15" customWidth="1"/>
    <col min="2" max="2" width="22.140625" style="15" customWidth="1"/>
    <col min="3" max="3" width="36.42578125" style="15" customWidth="1"/>
    <col min="4" max="4" width="23" style="15" customWidth="1"/>
    <col min="5" max="5" width="4.42578125" style="15" bestFit="1" customWidth="1"/>
    <col min="6" max="6" width="4.5703125" style="15" bestFit="1" customWidth="1"/>
    <col min="7" max="7" width="5.140625" style="15" customWidth="1"/>
    <col min="8" max="9" width="5.42578125" style="15" customWidth="1"/>
    <col min="10" max="10" width="6.140625" style="15" bestFit="1" customWidth="1"/>
    <col min="11" max="12" width="5.140625" style="15" customWidth="1"/>
    <col min="13" max="14" width="6.140625" style="15" customWidth="1"/>
    <col min="15" max="15" width="5.85546875" style="15" customWidth="1"/>
    <col min="16" max="16" width="4.42578125" style="15" bestFit="1" customWidth="1"/>
    <col min="17" max="17" width="8.5703125" style="15"/>
    <col min="18" max="18" width="27.5703125" style="15" customWidth="1"/>
    <col min="19" max="19" width="18.8554687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1432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21" customHeight="1">
      <c r="A4" s="2855" t="s">
        <v>786</v>
      </c>
      <c r="B4" s="2856"/>
      <c r="C4" s="3319" t="s">
        <v>1157</v>
      </c>
      <c r="D4" s="3320"/>
      <c r="E4" s="3320"/>
      <c r="F4" s="3320"/>
      <c r="G4" s="3320"/>
      <c r="H4" s="3320"/>
      <c r="I4" s="3320"/>
      <c r="J4" s="3320"/>
      <c r="K4" s="3320"/>
      <c r="L4" s="3320"/>
      <c r="M4" s="3320"/>
      <c r="N4" s="3320"/>
      <c r="O4" s="3320"/>
      <c r="P4" s="3320"/>
      <c r="Q4" s="3320"/>
      <c r="R4" s="3320"/>
      <c r="S4" s="3321"/>
    </row>
    <row r="5" spans="1:19" ht="24.75" thickBot="1">
      <c r="A5" s="3028"/>
      <c r="B5" s="3029"/>
      <c r="C5" s="3333"/>
      <c r="D5" s="3334"/>
      <c r="E5" s="3334"/>
      <c r="F5" s="3334"/>
      <c r="G5" s="3334"/>
      <c r="H5" s="3334"/>
      <c r="I5" s="3334"/>
      <c r="J5" s="3334"/>
      <c r="K5" s="3334"/>
      <c r="L5" s="3334"/>
      <c r="M5" s="3334"/>
      <c r="N5" s="3334"/>
      <c r="O5" s="3334"/>
      <c r="P5" s="3334"/>
      <c r="Q5" s="3334"/>
      <c r="R5" s="3334"/>
      <c r="S5" s="3335"/>
    </row>
    <row r="6" spans="1:19" ht="35.25" customHeight="1">
      <c r="A6" s="1592" t="s">
        <v>63</v>
      </c>
      <c r="B6" s="1591"/>
      <c r="C6" s="2867" t="s">
        <v>1349</v>
      </c>
      <c r="D6" s="2867"/>
      <c r="E6" s="2867"/>
      <c r="F6" s="2867"/>
      <c r="G6" s="2867"/>
      <c r="H6" s="2867"/>
      <c r="I6" s="2867"/>
      <c r="J6" s="2867"/>
      <c r="K6" s="2867"/>
      <c r="L6" s="2867"/>
      <c r="M6" s="2867"/>
      <c r="N6" s="2867"/>
      <c r="O6" s="2867"/>
      <c r="P6" s="2970"/>
      <c r="Q6" s="2868" t="s">
        <v>564</v>
      </c>
      <c r="R6" s="2869"/>
      <c r="S6" s="2870"/>
    </row>
    <row r="7" spans="1:19">
      <c r="A7" s="2871" t="s">
        <v>62</v>
      </c>
      <c r="B7" s="2872"/>
      <c r="C7" s="2875" t="s">
        <v>1156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78"/>
      <c r="Q7" s="2922" t="s">
        <v>1778</v>
      </c>
      <c r="R7" s="2922"/>
      <c r="S7" s="2923"/>
    </row>
    <row r="8" spans="1:19" ht="24.75" thickBot="1">
      <c r="A8" s="3331"/>
      <c r="B8" s="3332"/>
      <c r="C8" s="2928"/>
      <c r="D8" s="2929"/>
      <c r="E8" s="2929"/>
      <c r="F8" s="2929"/>
      <c r="G8" s="2929"/>
      <c r="H8" s="2929"/>
      <c r="I8" s="2929"/>
      <c r="J8" s="2929"/>
      <c r="K8" s="2929"/>
      <c r="L8" s="2929"/>
      <c r="M8" s="2929"/>
      <c r="N8" s="2929"/>
      <c r="O8" s="2929"/>
      <c r="P8" s="2944"/>
      <c r="Q8" s="2460"/>
      <c r="R8" s="2460"/>
      <c r="S8" s="2461"/>
    </row>
    <row r="9" spans="1:19" ht="24.75" thickBot="1">
      <c r="A9" s="3006" t="s">
        <v>499</v>
      </c>
      <c r="B9" s="3007"/>
      <c r="C9" s="3336"/>
      <c r="D9" s="2413" t="s">
        <v>585</v>
      </c>
      <c r="E9" s="3329" t="s">
        <v>582</v>
      </c>
      <c r="F9" s="3330"/>
      <c r="G9" s="3330"/>
      <c r="H9" s="3330"/>
      <c r="I9" s="3330"/>
      <c r="J9" s="3330"/>
      <c r="K9" s="3330"/>
      <c r="L9" s="3330"/>
      <c r="M9" s="3330"/>
      <c r="N9" s="3330"/>
      <c r="O9" s="3330"/>
      <c r="P9" s="3330"/>
      <c r="Q9" s="2342" t="s">
        <v>613</v>
      </c>
      <c r="R9" s="1115"/>
      <c r="S9" s="1116"/>
    </row>
    <row r="10" spans="1:19" ht="24.75" thickBot="1">
      <c r="A10" s="3009"/>
      <c r="B10" s="3010"/>
      <c r="C10" s="3011"/>
      <c r="D10" s="2507" t="s">
        <v>486</v>
      </c>
      <c r="E10" s="209" t="s">
        <v>0</v>
      </c>
      <c r="F10" s="210" t="s">
        <v>1</v>
      </c>
      <c r="G10" s="2414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414" t="s">
        <v>11</v>
      </c>
      <c r="Q10" s="1007" t="s">
        <v>1014</v>
      </c>
      <c r="R10" s="278"/>
      <c r="S10" s="279"/>
    </row>
    <row r="11" spans="1:19" ht="24.75" thickBot="1">
      <c r="A11" s="653">
        <v>1</v>
      </c>
      <c r="B11" s="2911" t="s">
        <v>1149</v>
      </c>
      <c r="C11" s="2912"/>
      <c r="D11" s="238">
        <v>10</v>
      </c>
      <c r="E11" s="571">
        <v>10</v>
      </c>
      <c r="F11" s="477"/>
      <c r="G11" s="805"/>
      <c r="H11" s="477"/>
      <c r="I11" s="115"/>
      <c r="J11" s="478"/>
      <c r="K11" s="115"/>
      <c r="L11" s="115"/>
      <c r="M11" s="115"/>
      <c r="N11" s="115"/>
      <c r="O11" s="115"/>
      <c r="P11" s="2210"/>
      <c r="Q11" s="324" t="s">
        <v>525</v>
      </c>
      <c r="R11" s="598"/>
      <c r="S11" s="326" t="s">
        <v>502</v>
      </c>
    </row>
    <row r="12" spans="1:19">
      <c r="A12" s="633">
        <v>2</v>
      </c>
      <c r="B12" s="2899" t="s">
        <v>1158</v>
      </c>
      <c r="C12" s="2900"/>
      <c r="D12" s="246">
        <v>10</v>
      </c>
      <c r="E12" s="1609"/>
      <c r="F12" s="1619">
        <v>10</v>
      </c>
      <c r="G12" s="2512"/>
      <c r="H12" s="248"/>
      <c r="I12" s="248"/>
      <c r="J12" s="654"/>
      <c r="K12" s="248"/>
      <c r="L12" s="248"/>
      <c r="M12" s="248"/>
      <c r="N12" s="248"/>
      <c r="O12" s="248"/>
      <c r="P12" s="2297"/>
      <c r="Q12" s="2913" t="s">
        <v>1916</v>
      </c>
      <c r="R12" s="2914"/>
      <c r="S12" s="673" t="s">
        <v>1181</v>
      </c>
    </row>
    <row r="13" spans="1:19" ht="24.75" thickBot="1">
      <c r="A13" s="2520">
        <v>3</v>
      </c>
      <c r="B13" s="2971" t="s">
        <v>1150</v>
      </c>
      <c r="C13" s="2972"/>
      <c r="D13" s="2448"/>
      <c r="E13" s="1610"/>
      <c r="F13" s="1610"/>
      <c r="G13" s="1620"/>
      <c r="H13" s="1617"/>
      <c r="I13" s="1617"/>
      <c r="J13" s="1617"/>
      <c r="K13" s="1617"/>
      <c r="L13" s="1617"/>
      <c r="M13" s="1617"/>
      <c r="N13" s="1617"/>
      <c r="O13" s="1617"/>
      <c r="P13" s="2371"/>
      <c r="Q13" s="2901"/>
      <c r="R13" s="2902"/>
      <c r="S13" s="674"/>
    </row>
    <row r="14" spans="1:19" ht="24.75" customHeight="1" thickBot="1">
      <c r="A14" s="1618"/>
      <c r="B14" s="3326" t="s">
        <v>1161</v>
      </c>
      <c r="C14" s="3327"/>
      <c r="D14" s="2448">
        <v>20</v>
      </c>
      <c r="E14" s="2512"/>
      <c r="F14" s="2502"/>
      <c r="G14" s="147">
        <v>2.2000000000000002</v>
      </c>
      <c r="H14" s="147">
        <v>2.2000000000000002</v>
      </c>
      <c r="I14" s="147">
        <v>2.2000000000000002</v>
      </c>
      <c r="J14" s="147">
        <v>2.2000000000000002</v>
      </c>
      <c r="K14" s="147">
        <v>2.2000000000000002</v>
      </c>
      <c r="L14" s="147">
        <v>2.2000000000000002</v>
      </c>
      <c r="M14" s="147">
        <v>2.2000000000000002</v>
      </c>
      <c r="N14" s="147">
        <v>2.2000000000000002</v>
      </c>
      <c r="O14" s="147">
        <v>2.2000000000000002</v>
      </c>
      <c r="P14" s="483"/>
      <c r="Q14" s="324" t="s">
        <v>510</v>
      </c>
      <c r="R14" s="325"/>
      <c r="S14" s="517"/>
    </row>
    <row r="15" spans="1:19" ht="24" customHeight="1">
      <c r="A15" s="1618"/>
      <c r="B15" s="2879" t="s">
        <v>1162</v>
      </c>
      <c r="C15" s="2880"/>
      <c r="D15" s="2448">
        <v>15</v>
      </c>
      <c r="E15" s="1611"/>
      <c r="F15" s="2361"/>
      <c r="G15" s="147">
        <v>1.7</v>
      </c>
      <c r="H15" s="147">
        <v>1.7</v>
      </c>
      <c r="I15" s="147">
        <v>1.7</v>
      </c>
      <c r="J15" s="147">
        <v>1.7</v>
      </c>
      <c r="K15" s="147">
        <v>1.7</v>
      </c>
      <c r="L15" s="147">
        <v>1.7</v>
      </c>
      <c r="M15" s="147">
        <v>1.7</v>
      </c>
      <c r="N15" s="147">
        <v>1.7</v>
      </c>
      <c r="O15" s="147">
        <v>1.7</v>
      </c>
      <c r="P15" s="483"/>
      <c r="Q15" s="987" t="s">
        <v>1279</v>
      </c>
      <c r="R15" s="988"/>
      <c r="S15" s="843"/>
    </row>
    <row r="16" spans="1:19">
      <c r="A16" s="1618"/>
      <c r="B16" s="2879" t="s">
        <v>1847</v>
      </c>
      <c r="C16" s="2880"/>
      <c r="D16" s="2448">
        <v>15</v>
      </c>
      <c r="E16" s="2512"/>
      <c r="F16" s="2502"/>
      <c r="G16" s="147">
        <v>1.7</v>
      </c>
      <c r="H16" s="147">
        <v>1.7</v>
      </c>
      <c r="I16" s="147">
        <v>1.7</v>
      </c>
      <c r="J16" s="147">
        <v>1.7</v>
      </c>
      <c r="K16" s="147">
        <v>1.7</v>
      </c>
      <c r="L16" s="147">
        <v>1.7</v>
      </c>
      <c r="M16" s="147">
        <v>1.7</v>
      </c>
      <c r="N16" s="147">
        <v>1.7</v>
      </c>
      <c r="O16" s="147">
        <v>1.7</v>
      </c>
      <c r="P16" s="483"/>
      <c r="Q16" s="329"/>
      <c r="R16" s="80"/>
      <c r="S16" s="81"/>
    </row>
    <row r="17" spans="1:19" ht="24.75" thickBot="1">
      <c r="A17" s="1618"/>
      <c r="B17" s="2879" t="s">
        <v>1846</v>
      </c>
      <c r="C17" s="2880"/>
      <c r="D17" s="2448"/>
      <c r="E17" s="2512"/>
      <c r="F17" s="2502"/>
      <c r="G17" s="149"/>
      <c r="H17" s="255"/>
      <c r="I17" s="149"/>
      <c r="J17" s="256"/>
      <c r="K17" s="149"/>
      <c r="L17" s="149"/>
      <c r="M17" s="149"/>
      <c r="N17" s="149"/>
      <c r="O17" s="149"/>
      <c r="P17" s="483"/>
      <c r="Q17" s="990"/>
      <c r="R17" s="468"/>
      <c r="S17" s="342"/>
    </row>
    <row r="18" spans="1:19" ht="24.75" thickBot="1">
      <c r="A18" s="2447">
        <v>4</v>
      </c>
      <c r="B18" s="2879" t="s">
        <v>1159</v>
      </c>
      <c r="C18" s="2880"/>
      <c r="D18" s="2448">
        <v>15</v>
      </c>
      <c r="E18" s="148"/>
      <c r="F18" s="456"/>
      <c r="G18" s="147">
        <v>1.6</v>
      </c>
      <c r="H18" s="147">
        <v>1.6</v>
      </c>
      <c r="I18" s="147">
        <v>1.6</v>
      </c>
      <c r="J18" s="147">
        <v>1.6</v>
      </c>
      <c r="K18" s="147">
        <v>1.6</v>
      </c>
      <c r="L18" s="147">
        <v>1.6</v>
      </c>
      <c r="M18" s="147">
        <v>1.6</v>
      </c>
      <c r="N18" s="147">
        <v>1.6</v>
      </c>
      <c r="O18" s="147">
        <v>1.6</v>
      </c>
      <c r="P18" s="483"/>
      <c r="Q18" s="324" t="s">
        <v>511</v>
      </c>
      <c r="R18" s="325"/>
      <c r="S18" s="517"/>
    </row>
    <row r="19" spans="1:19">
      <c r="A19" s="2447">
        <v>5</v>
      </c>
      <c r="B19" s="2879" t="s">
        <v>1160</v>
      </c>
      <c r="C19" s="2880"/>
      <c r="D19" s="2448">
        <v>15</v>
      </c>
      <c r="E19" s="2512"/>
      <c r="F19" s="2502"/>
      <c r="G19" s="2512"/>
      <c r="H19" s="2502"/>
      <c r="I19" s="2512"/>
      <c r="J19" s="2503"/>
      <c r="K19" s="2512"/>
      <c r="L19" s="2512"/>
      <c r="M19" s="2512"/>
      <c r="N19" s="2512"/>
      <c r="O19" s="2512"/>
      <c r="P19" s="2360">
        <v>15</v>
      </c>
      <c r="Q19" s="121" t="s">
        <v>25</v>
      </c>
      <c r="R19" s="208"/>
      <c r="S19" s="188"/>
    </row>
    <row r="20" spans="1:19" ht="24.75" thickBot="1">
      <c r="A20" s="2447"/>
      <c r="B20" s="2879"/>
      <c r="C20" s="2880"/>
      <c r="D20" s="2448"/>
      <c r="E20" s="2512"/>
      <c r="F20" s="1509"/>
      <c r="G20" s="2512"/>
      <c r="H20" s="657"/>
      <c r="I20" s="2502"/>
      <c r="J20" s="2512"/>
      <c r="K20" s="2512"/>
      <c r="L20" s="2512"/>
      <c r="M20" s="2512"/>
      <c r="N20" s="2512"/>
      <c r="O20" s="2512"/>
      <c r="P20" s="483"/>
      <c r="Q20" s="73"/>
      <c r="R20" s="74"/>
      <c r="S20" s="75"/>
    </row>
    <row r="21" spans="1:19" ht="24.75" thickBot="1">
      <c r="A21" s="2517"/>
      <c r="B21" s="2879"/>
      <c r="C21" s="2880"/>
      <c r="D21" s="2521"/>
      <c r="E21" s="2512"/>
      <c r="F21" s="1821"/>
      <c r="G21" s="2512"/>
      <c r="H21" s="657"/>
      <c r="I21" s="2512"/>
      <c r="J21" s="2503"/>
      <c r="K21" s="2512"/>
      <c r="L21" s="2512"/>
      <c r="M21" s="2512"/>
      <c r="N21" s="2512"/>
      <c r="O21" s="2512"/>
      <c r="P21" s="483"/>
      <c r="Q21" s="2456" t="s">
        <v>504</v>
      </c>
      <c r="R21" s="2457"/>
      <c r="S21" s="2458"/>
    </row>
    <row r="22" spans="1:19">
      <c r="A22" s="2517"/>
      <c r="B22" s="2879"/>
      <c r="C22" s="2880"/>
      <c r="D22" s="2521"/>
      <c r="E22" s="305"/>
      <c r="F22" s="490"/>
      <c r="G22" s="305"/>
      <c r="H22" s="490"/>
      <c r="I22" s="305"/>
      <c r="J22" s="492"/>
      <c r="K22" s="305"/>
      <c r="L22" s="305"/>
      <c r="M22" s="305"/>
      <c r="N22" s="305"/>
      <c r="O22" s="305"/>
      <c r="P22" s="491"/>
      <c r="Q22" s="2915" t="s">
        <v>12</v>
      </c>
      <c r="R22" s="2916"/>
      <c r="S22" s="213" t="s">
        <v>13</v>
      </c>
    </row>
    <row r="23" spans="1:19">
      <c r="A23" s="2447"/>
      <c r="B23" s="2879"/>
      <c r="C23" s="2880"/>
      <c r="D23" s="2448"/>
      <c r="E23" s="2512"/>
      <c r="F23" s="2512"/>
      <c r="G23" s="657"/>
      <c r="H23" s="2512"/>
      <c r="I23" s="2512"/>
      <c r="J23" s="2512"/>
      <c r="K23" s="2512"/>
      <c r="L23" s="2512"/>
      <c r="M23" s="2512"/>
      <c r="N23" s="2512"/>
      <c r="O23" s="2512"/>
      <c r="P23" s="483"/>
      <c r="Q23" s="2917"/>
      <c r="R23" s="2918"/>
      <c r="S23" s="82"/>
    </row>
    <row r="24" spans="1:19">
      <c r="A24" s="2447"/>
      <c r="B24" s="2879"/>
      <c r="C24" s="2880"/>
      <c r="D24" s="2448"/>
      <c r="E24" s="2512"/>
      <c r="F24" s="2512"/>
      <c r="G24" s="657"/>
      <c r="H24" s="2512"/>
      <c r="I24" s="2512"/>
      <c r="J24" s="2512"/>
      <c r="K24" s="2512"/>
      <c r="L24" s="2512"/>
      <c r="M24" s="2512"/>
      <c r="N24" s="2512"/>
      <c r="O24" s="2512"/>
      <c r="P24" s="483"/>
      <c r="Q24" s="2917"/>
      <c r="R24" s="2918"/>
      <c r="S24" s="2375"/>
    </row>
    <row r="25" spans="1:19" ht="24.75" thickBot="1">
      <c r="A25" s="2517"/>
      <c r="B25" s="2879"/>
      <c r="C25" s="2880"/>
      <c r="D25" s="2448"/>
      <c r="E25" s="2512"/>
      <c r="F25" s="2512"/>
      <c r="G25" s="2512"/>
      <c r="H25" s="2512"/>
      <c r="I25" s="2512"/>
      <c r="J25" s="2512"/>
      <c r="K25" s="2512"/>
      <c r="L25" s="2512"/>
      <c r="M25" s="2512"/>
      <c r="N25" s="2512"/>
      <c r="O25" s="2512"/>
      <c r="P25" s="483"/>
      <c r="Q25" s="2469" t="s">
        <v>371</v>
      </c>
      <c r="R25" s="2470"/>
      <c r="S25" s="675">
        <f>+Q23+S23</f>
        <v>0</v>
      </c>
    </row>
    <row r="26" spans="1:19" ht="24.75" thickBot="1">
      <c r="A26" s="2447"/>
      <c r="B26" s="2899"/>
      <c r="C26" s="2900"/>
      <c r="D26" s="2448"/>
      <c r="E26" s="2512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2099"/>
      <c r="Q26" s="2456" t="s">
        <v>563</v>
      </c>
      <c r="R26" s="2457"/>
      <c r="S26" s="2458"/>
    </row>
    <row r="27" spans="1:19">
      <c r="A27" s="656"/>
      <c r="B27" s="2879"/>
      <c r="C27" s="2880"/>
      <c r="D27" s="2448"/>
      <c r="E27" s="2512"/>
      <c r="F27" s="657"/>
      <c r="G27" s="657"/>
      <c r="H27" s="657"/>
      <c r="I27" s="657"/>
      <c r="J27" s="657"/>
      <c r="K27" s="657"/>
      <c r="L27" s="657"/>
      <c r="M27" s="657"/>
      <c r="N27" s="657"/>
      <c r="O27" s="657"/>
      <c r="P27" s="2099"/>
      <c r="Q27" s="738" t="s">
        <v>1453</v>
      </c>
      <c r="R27" s="2522"/>
      <c r="S27" s="2523"/>
    </row>
    <row r="28" spans="1:19">
      <c r="A28" s="2447"/>
      <c r="B28" s="2879"/>
      <c r="C28" s="2880"/>
      <c r="D28" s="2448"/>
      <c r="E28" s="2512"/>
      <c r="F28" s="2512"/>
      <c r="G28" s="2512"/>
      <c r="H28" s="2512"/>
      <c r="I28" s="2512"/>
      <c r="J28" s="2512"/>
      <c r="K28" s="2512"/>
      <c r="L28" s="2512"/>
      <c r="M28" s="2512"/>
      <c r="N28" s="2512"/>
      <c r="O28" s="2512"/>
      <c r="P28" s="483"/>
      <c r="Q28" s="2442"/>
      <c r="R28" s="2440"/>
      <c r="S28" s="2441"/>
    </row>
    <row r="29" spans="1:19">
      <c r="A29" s="656"/>
      <c r="B29" s="2881"/>
      <c r="C29" s="2882"/>
      <c r="D29" s="2521"/>
      <c r="E29" s="305"/>
      <c r="F29" s="695"/>
      <c r="G29" s="695"/>
      <c r="H29" s="695"/>
      <c r="I29" s="695"/>
      <c r="J29" s="695"/>
      <c r="K29" s="695"/>
      <c r="L29" s="695"/>
      <c r="M29" s="695"/>
      <c r="N29" s="695"/>
      <c r="O29" s="695"/>
      <c r="P29" s="2358"/>
      <c r="Q29" s="2891"/>
      <c r="R29" s="2892"/>
      <c r="S29" s="2893"/>
    </row>
    <row r="30" spans="1:19">
      <c r="A30" s="2894" t="s">
        <v>61</v>
      </c>
      <c r="B30" s="2895"/>
      <c r="C30" s="2896"/>
      <c r="D30" s="2341">
        <f>SUM(D11:D29)</f>
        <v>100</v>
      </c>
      <c r="E30" s="93"/>
      <c r="F30" s="94"/>
      <c r="G30" s="93"/>
      <c r="H30" s="94"/>
      <c r="I30" s="93"/>
      <c r="J30" s="94"/>
      <c r="K30" s="95"/>
      <c r="L30" s="95"/>
      <c r="M30" s="95"/>
      <c r="N30" s="95"/>
      <c r="O30" s="95"/>
      <c r="P30" s="96"/>
      <c r="Q30" s="2891"/>
      <c r="R30" s="2892"/>
      <c r="S30" s="2893"/>
    </row>
    <row r="31" spans="1:19">
      <c r="A31" s="2885" t="s">
        <v>484</v>
      </c>
      <c r="B31" s="2886"/>
      <c r="C31" s="2887"/>
      <c r="D31" s="670" t="s">
        <v>68</v>
      </c>
      <c r="E31" s="97">
        <f>SUM(E11:E29)</f>
        <v>10</v>
      </c>
      <c r="F31" s="97">
        <f>SUM(F11:F30)</f>
        <v>10</v>
      </c>
      <c r="G31" s="97">
        <f>SUM(G11:G30)</f>
        <v>7.2000000000000011</v>
      </c>
      <c r="H31" s="97">
        <f>SUM(H11:H29)</f>
        <v>7.2000000000000011</v>
      </c>
      <c r="I31" s="97">
        <f>SUM(I11:I30)</f>
        <v>7.2000000000000011</v>
      </c>
      <c r="J31" s="97">
        <f>SUM(J11:J30)</f>
        <v>7.2000000000000011</v>
      </c>
      <c r="K31" s="97">
        <f>SUM(K11:K29)</f>
        <v>7.2000000000000011</v>
      </c>
      <c r="L31" s="97">
        <f>SUM(L11:L30)</f>
        <v>7.2000000000000011</v>
      </c>
      <c r="M31" s="97">
        <f>SUM(M11:M30)</f>
        <v>7.2000000000000011</v>
      </c>
      <c r="N31" s="97">
        <f>SUM(N11:N29)</f>
        <v>7.2000000000000011</v>
      </c>
      <c r="O31" s="97">
        <f>SUM(O11:O30)</f>
        <v>7.2000000000000011</v>
      </c>
      <c r="P31" s="2098">
        <f>SUM(P11:P30)</f>
        <v>15</v>
      </c>
      <c r="Q31" s="496"/>
      <c r="R31" s="456"/>
      <c r="S31" s="629"/>
    </row>
    <row r="32" spans="1:19">
      <c r="A32" s="2888"/>
      <c r="B32" s="2889"/>
      <c r="C32" s="2890"/>
      <c r="D32" s="670" t="s">
        <v>69</v>
      </c>
      <c r="E32" s="99">
        <f>E31</f>
        <v>10</v>
      </c>
      <c r="F32" s="97">
        <f>SUM(E31:F31)</f>
        <v>20</v>
      </c>
      <c r="G32" s="97">
        <f>SUM(E31:G31)</f>
        <v>27.200000000000003</v>
      </c>
      <c r="H32" s="97">
        <f>SUM(E31:H31)</f>
        <v>34.400000000000006</v>
      </c>
      <c r="I32" s="97">
        <f>SUM(E31:I31)</f>
        <v>41.600000000000009</v>
      </c>
      <c r="J32" s="97">
        <f>SUM(E31:J31)</f>
        <v>48.800000000000011</v>
      </c>
      <c r="K32" s="97">
        <f>SUM(E31:K31)</f>
        <v>56.000000000000014</v>
      </c>
      <c r="L32" s="97">
        <f>SUM(E31:L31)</f>
        <v>63.200000000000017</v>
      </c>
      <c r="M32" s="97">
        <f>SUM(E31:M31)</f>
        <v>70.40000000000002</v>
      </c>
      <c r="N32" s="97">
        <f>SUM(E31:N31)</f>
        <v>77.600000000000023</v>
      </c>
      <c r="O32" s="97">
        <f>SUM(E31:O31)</f>
        <v>84.800000000000026</v>
      </c>
      <c r="P32" s="1102">
        <f>SUM(E31:P31)</f>
        <v>99.800000000000026</v>
      </c>
      <c r="Q32" s="552"/>
      <c r="R32" s="779"/>
      <c r="S32" s="2374"/>
    </row>
    <row r="33" spans="1:19">
      <c r="A33" s="2831" t="s">
        <v>487</v>
      </c>
      <c r="B33" s="2832"/>
      <c r="C33" s="2833"/>
      <c r="D33" s="668" t="s">
        <v>68</v>
      </c>
      <c r="E33" s="100"/>
      <c r="F33" s="101"/>
      <c r="G33" s="100"/>
      <c r="H33" s="101"/>
      <c r="I33" s="100"/>
      <c r="J33" s="101"/>
      <c r="K33" s="102"/>
      <c r="L33" s="102"/>
      <c r="M33" s="102"/>
      <c r="N33" s="102"/>
      <c r="O33" s="102"/>
      <c r="P33" s="102"/>
      <c r="Q33" s="2837" t="s">
        <v>617</v>
      </c>
      <c r="R33" s="2838"/>
      <c r="S33" s="2839">
        <f>P34</f>
        <v>0</v>
      </c>
    </row>
    <row r="34" spans="1:19" ht="24.75" thickBot="1">
      <c r="A34" s="2834"/>
      <c r="B34" s="2835"/>
      <c r="C34" s="2836"/>
      <c r="D34" s="669" t="s">
        <v>72</v>
      </c>
      <c r="E34" s="104">
        <f>E33</f>
        <v>0</v>
      </c>
      <c r="F34" s="105">
        <f>SUM(E33:F33)</f>
        <v>0</v>
      </c>
      <c r="G34" s="105">
        <f>SUM(E33:G33)</f>
        <v>0</v>
      </c>
      <c r="H34" s="105">
        <f>SUM(E33:H33)</f>
        <v>0</v>
      </c>
      <c r="I34" s="105">
        <f>SUM(E33:I33)</f>
        <v>0</v>
      </c>
      <c r="J34" s="105">
        <f>SUM(E33:J33)</f>
        <v>0</v>
      </c>
      <c r="K34" s="105">
        <f>SUM(E33:K33)</f>
        <v>0</v>
      </c>
      <c r="L34" s="105">
        <f>SUM(E33:L33)</f>
        <v>0</v>
      </c>
      <c r="M34" s="105">
        <f>SUM(E33:M33)</f>
        <v>0</v>
      </c>
      <c r="N34" s="105">
        <f>SUM(E33:N33)</f>
        <v>0</v>
      </c>
      <c r="O34" s="105">
        <f>SUM(E33:O33)</f>
        <v>0</v>
      </c>
      <c r="P34" s="2363">
        <f>SUM(E33:P33)</f>
        <v>0</v>
      </c>
      <c r="Q34" s="2848" t="s">
        <v>470</v>
      </c>
      <c r="R34" s="2849"/>
      <c r="S34" s="2840"/>
    </row>
    <row r="35" spans="1:19" hidden="1">
      <c r="A35" s="2841" t="s">
        <v>386</v>
      </c>
      <c r="B35" s="2842"/>
      <c r="C35" s="2842"/>
      <c r="D35" s="2842"/>
      <c r="E35" s="2842"/>
      <c r="F35" s="2842"/>
      <c r="G35" s="2842"/>
      <c r="H35" s="2842"/>
      <c r="I35" s="2842"/>
      <c r="J35" s="2842"/>
      <c r="K35" s="2842"/>
      <c r="L35" s="2842"/>
      <c r="M35" s="2842"/>
      <c r="N35" s="2842"/>
      <c r="O35" s="2842"/>
      <c r="P35" s="2842"/>
      <c r="Q35" s="2842"/>
      <c r="R35" s="2842"/>
      <c r="S35" s="2843"/>
    </row>
    <row r="36" spans="1:19" ht="24.75" hidden="1" thickBot="1">
      <c r="A36" s="2844" t="s">
        <v>387</v>
      </c>
      <c r="B36" s="2845"/>
      <c r="C36" s="2845"/>
      <c r="D36" s="2845"/>
      <c r="E36" s="2845"/>
      <c r="F36" s="2845"/>
      <c r="G36" s="2845"/>
      <c r="H36" s="2845"/>
      <c r="I36" s="2845"/>
      <c r="J36" s="2845"/>
      <c r="K36" s="2845"/>
      <c r="L36" s="2845"/>
      <c r="M36" s="2845"/>
      <c r="N36" s="2845"/>
      <c r="O36" s="2845"/>
      <c r="P36" s="2845"/>
      <c r="Q36" s="2845"/>
      <c r="R36" s="2845"/>
      <c r="S36" s="2846"/>
    </row>
    <row r="37" spans="1:19" hidden="1">
      <c r="Q37" s="2847" t="s">
        <v>719</v>
      </c>
      <c r="R37" s="2847"/>
      <c r="S37" s="2847"/>
    </row>
    <row r="38" spans="1:19" hidden="1">
      <c r="Q38" s="458"/>
      <c r="R38" s="865"/>
      <c r="S38" s="275"/>
    </row>
    <row r="39" spans="1:19" hidden="1">
      <c r="Q39" s="2829" t="s">
        <v>720</v>
      </c>
      <c r="R39" s="2829"/>
      <c r="S39" s="2829"/>
    </row>
    <row r="40" spans="1:19" hidden="1">
      <c r="Q40" s="2830" t="s">
        <v>731</v>
      </c>
      <c r="R40" s="2830"/>
      <c r="S40" s="2830"/>
    </row>
  </sheetData>
  <mergeCells count="49">
    <mergeCell ref="A30:C30"/>
    <mergeCell ref="E9:P9"/>
    <mergeCell ref="A7:B8"/>
    <mergeCell ref="Q24:R24"/>
    <mergeCell ref="A4:B5"/>
    <mergeCell ref="C4:S5"/>
    <mergeCell ref="Q7:S7"/>
    <mergeCell ref="A9:C10"/>
    <mergeCell ref="Q13:R13"/>
    <mergeCell ref="B11:C11"/>
    <mergeCell ref="C7:P8"/>
    <mergeCell ref="Q23:R23"/>
    <mergeCell ref="B22:C22"/>
    <mergeCell ref="B26:C26"/>
    <mergeCell ref="B27:C27"/>
    <mergeCell ref="B29:C29"/>
    <mergeCell ref="B28:C28"/>
    <mergeCell ref="B23:C23"/>
    <mergeCell ref="B24:C24"/>
    <mergeCell ref="Q40:S40"/>
    <mergeCell ref="A33:C34"/>
    <mergeCell ref="Q33:R33"/>
    <mergeCell ref="S33:S34"/>
    <mergeCell ref="A35:S35"/>
    <mergeCell ref="A36:S36"/>
    <mergeCell ref="Q37:S37"/>
    <mergeCell ref="Q34:R34"/>
    <mergeCell ref="Q39:S39"/>
    <mergeCell ref="A31:C32"/>
    <mergeCell ref="Q29:S29"/>
    <mergeCell ref="B25:C25"/>
    <mergeCell ref="Q30:S30"/>
    <mergeCell ref="Q22:R22"/>
    <mergeCell ref="B12:C12"/>
    <mergeCell ref="Q12:R12"/>
    <mergeCell ref="B13:C13"/>
    <mergeCell ref="B14:C14"/>
    <mergeCell ref="B15:C15"/>
    <mergeCell ref="B16:C16"/>
    <mergeCell ref="B18:C18"/>
    <mergeCell ref="B19:C19"/>
    <mergeCell ref="B20:C20"/>
    <mergeCell ref="B17:C17"/>
    <mergeCell ref="B21:C21"/>
    <mergeCell ref="A1:S1"/>
    <mergeCell ref="A3:S3"/>
    <mergeCell ref="C6:P6"/>
    <mergeCell ref="Q6:S6"/>
    <mergeCell ref="A2:S2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18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0.59999389629810485"/>
  </sheetPr>
  <dimension ref="A1:S38"/>
  <sheetViews>
    <sheetView view="pageLayout" topLeftCell="A4" zoomScale="70" zoomScaleNormal="70" zoomScaleSheetLayoutView="50" zoomScalePageLayoutView="70" workbookViewId="0">
      <selection activeCell="D24" sqref="D24:E24"/>
    </sheetView>
  </sheetViews>
  <sheetFormatPr defaultColWidth="8.5703125" defaultRowHeight="24"/>
  <cols>
    <col min="1" max="1" width="5.140625" style="15" customWidth="1"/>
    <col min="2" max="2" width="23.140625" style="15" customWidth="1"/>
    <col min="3" max="3" width="35" style="15" customWidth="1"/>
    <col min="4" max="4" width="23" style="15" customWidth="1"/>
    <col min="5" max="5" width="4.85546875" style="15" customWidth="1"/>
    <col min="6" max="6" width="5.140625" style="15" customWidth="1"/>
    <col min="7" max="7" width="6.42578125" style="15" customWidth="1"/>
    <col min="8" max="9" width="5.5703125" style="15" customWidth="1"/>
    <col min="10" max="10" width="5.42578125" style="15" customWidth="1"/>
    <col min="11" max="13" width="6.140625" style="15" customWidth="1"/>
    <col min="14" max="14" width="5.42578125" style="15" customWidth="1"/>
    <col min="15" max="15" width="6" style="15" customWidth="1"/>
    <col min="16" max="16" width="5.5703125" style="15" customWidth="1"/>
    <col min="17" max="17" width="8.5703125" style="15"/>
    <col min="18" max="18" width="25.42578125" style="15" customWidth="1"/>
    <col min="19" max="19" width="18.57031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1432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37.5" customHeight="1" thickBot="1">
      <c r="A4" s="2855" t="s">
        <v>786</v>
      </c>
      <c r="B4" s="2856"/>
      <c r="C4" s="2857" t="s">
        <v>1157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>
      <c r="A5" s="1592" t="s">
        <v>63</v>
      </c>
      <c r="B5" s="1591"/>
      <c r="C5" s="2867" t="s">
        <v>1350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867"/>
      <c r="Q5" s="2868" t="s">
        <v>564</v>
      </c>
      <c r="R5" s="2869"/>
      <c r="S5" s="2870"/>
    </row>
    <row r="6" spans="1:19">
      <c r="A6" s="2871" t="s">
        <v>62</v>
      </c>
      <c r="B6" s="2872"/>
      <c r="C6" s="2875" t="s">
        <v>1156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876"/>
      <c r="Q6" s="2921" t="s">
        <v>1778</v>
      </c>
      <c r="R6" s="2922"/>
      <c r="S6" s="2923"/>
    </row>
    <row r="7" spans="1:19" ht="24.75" thickBot="1">
      <c r="A7" s="3331"/>
      <c r="B7" s="3332"/>
      <c r="C7" s="2928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29"/>
      <c r="Q7" s="2459"/>
      <c r="R7" s="2460"/>
      <c r="S7" s="2461"/>
    </row>
    <row r="8" spans="1:19" ht="24.75" thickBot="1">
      <c r="A8" s="3006" t="s">
        <v>499</v>
      </c>
      <c r="B8" s="3007"/>
      <c r="C8" s="3336"/>
      <c r="D8" s="2413" t="s">
        <v>585</v>
      </c>
      <c r="E8" s="3329" t="s">
        <v>582</v>
      </c>
      <c r="F8" s="3330"/>
      <c r="G8" s="3330"/>
      <c r="H8" s="3330"/>
      <c r="I8" s="3330"/>
      <c r="J8" s="3330"/>
      <c r="K8" s="3330"/>
      <c r="L8" s="3330"/>
      <c r="M8" s="3330"/>
      <c r="N8" s="3330"/>
      <c r="O8" s="3330"/>
      <c r="P8" s="3330"/>
      <c r="Q8" s="2342" t="s">
        <v>613</v>
      </c>
      <c r="R8" s="1115"/>
      <c r="S8" s="1116"/>
    </row>
    <row r="9" spans="1:19" ht="24.75" thickBot="1">
      <c r="A9" s="3009"/>
      <c r="B9" s="3010"/>
      <c r="C9" s="3011"/>
      <c r="D9" s="2507" t="s">
        <v>486</v>
      </c>
      <c r="E9" s="209" t="s">
        <v>0</v>
      </c>
      <c r="F9" s="210" t="s">
        <v>1</v>
      </c>
      <c r="G9" s="2414" t="s">
        <v>2</v>
      </c>
      <c r="H9" s="212" t="s">
        <v>3</v>
      </c>
      <c r="I9" s="212" t="s">
        <v>4</v>
      </c>
      <c r="J9" s="212" t="s">
        <v>5</v>
      </c>
      <c r="K9" s="212" t="s">
        <v>6</v>
      </c>
      <c r="L9" s="212" t="s">
        <v>7</v>
      </c>
      <c r="M9" s="212" t="s">
        <v>8</v>
      </c>
      <c r="N9" s="212" t="s">
        <v>9</v>
      </c>
      <c r="O9" s="212" t="s">
        <v>10</v>
      </c>
      <c r="P9" s="2414" t="s">
        <v>11</v>
      </c>
      <c r="Q9" s="2717" t="s">
        <v>1014</v>
      </c>
      <c r="R9" s="1115"/>
      <c r="S9" s="1116"/>
    </row>
    <row r="10" spans="1:19" ht="24.75" thickBot="1">
      <c r="A10" s="653">
        <v>1</v>
      </c>
      <c r="B10" s="2911" t="s">
        <v>1149</v>
      </c>
      <c r="C10" s="2912"/>
      <c r="D10" s="238">
        <v>10</v>
      </c>
      <c r="E10" s="571">
        <v>10</v>
      </c>
      <c r="F10" s="477"/>
      <c r="G10" s="805"/>
      <c r="H10" s="477"/>
      <c r="I10" s="115"/>
      <c r="J10" s="478"/>
      <c r="K10" s="115"/>
      <c r="L10" s="115"/>
      <c r="M10" s="115"/>
      <c r="N10" s="115"/>
      <c r="O10" s="115"/>
      <c r="P10" s="2210"/>
      <c r="Q10" s="324" t="s">
        <v>525</v>
      </c>
      <c r="R10" s="598"/>
      <c r="S10" s="326" t="s">
        <v>502</v>
      </c>
    </row>
    <row r="11" spans="1:19">
      <c r="A11" s="633">
        <v>2</v>
      </c>
      <c r="B11" s="2899" t="s">
        <v>1158</v>
      </c>
      <c r="C11" s="2900"/>
      <c r="D11" s="246">
        <v>10</v>
      </c>
      <c r="E11" s="1609"/>
      <c r="F11" s="1619">
        <v>10</v>
      </c>
      <c r="G11" s="2512"/>
      <c r="H11" s="248"/>
      <c r="I11" s="248"/>
      <c r="J11" s="654"/>
      <c r="K11" s="248"/>
      <c r="L11" s="248"/>
      <c r="M11" s="248"/>
      <c r="N11" s="248"/>
      <c r="O11" s="248"/>
      <c r="P11" s="2297"/>
      <c r="Q11" s="2913" t="s">
        <v>1850</v>
      </c>
      <c r="R11" s="2914"/>
      <c r="S11" s="991" t="s">
        <v>91</v>
      </c>
    </row>
    <row r="12" spans="1:19">
      <c r="A12" s="2520">
        <v>3</v>
      </c>
      <c r="B12" s="2971" t="s">
        <v>1150</v>
      </c>
      <c r="C12" s="2972"/>
      <c r="D12" s="2448"/>
      <c r="E12" s="1610"/>
      <c r="F12" s="1610"/>
      <c r="G12" s="1620">
        <v>45</v>
      </c>
      <c r="H12" s="1617"/>
      <c r="I12" s="1617"/>
      <c r="J12" s="1617"/>
      <c r="K12" s="1617"/>
      <c r="L12" s="1617"/>
      <c r="M12" s="1617"/>
      <c r="N12" s="1617"/>
      <c r="O12" s="1617"/>
      <c r="P12" s="2371"/>
      <c r="Q12" s="2435" t="s">
        <v>1849</v>
      </c>
      <c r="R12" s="2370"/>
      <c r="S12" s="268"/>
    </row>
    <row r="13" spans="1:19" ht="24.75" customHeight="1">
      <c r="A13" s="1618"/>
      <c r="B13" s="3326" t="s">
        <v>1163</v>
      </c>
      <c r="C13" s="3327"/>
      <c r="D13" s="2448">
        <v>20</v>
      </c>
      <c r="E13" s="2512"/>
      <c r="F13" s="2502"/>
      <c r="G13" s="147">
        <v>2.2000000000000002</v>
      </c>
      <c r="H13" s="147">
        <v>2.2000000000000002</v>
      </c>
      <c r="I13" s="147">
        <v>2.2000000000000002</v>
      </c>
      <c r="J13" s="147">
        <v>2.2000000000000002</v>
      </c>
      <c r="K13" s="147">
        <v>2.2000000000000002</v>
      </c>
      <c r="L13" s="147">
        <v>2.2000000000000002</v>
      </c>
      <c r="M13" s="147">
        <v>2.2000000000000002</v>
      </c>
      <c r="N13" s="147">
        <v>2.2000000000000002</v>
      </c>
      <c r="O13" s="147">
        <v>2.2000000000000002</v>
      </c>
      <c r="P13" s="483"/>
      <c r="Q13" s="3328" t="s">
        <v>1848</v>
      </c>
      <c r="R13" s="2974"/>
      <c r="S13" s="629"/>
    </row>
    <row r="14" spans="1:19" ht="24" customHeight="1" thickBot="1">
      <c r="A14" s="1618"/>
      <c r="B14" s="2879" t="s">
        <v>1164</v>
      </c>
      <c r="C14" s="2880"/>
      <c r="D14" s="2448">
        <v>15</v>
      </c>
      <c r="E14" s="1611"/>
      <c r="F14" s="2361"/>
      <c r="G14" s="147">
        <v>1.6</v>
      </c>
      <c r="H14" s="147">
        <v>1.6</v>
      </c>
      <c r="I14" s="147">
        <v>1.6</v>
      </c>
      <c r="J14" s="147">
        <v>1.6</v>
      </c>
      <c r="K14" s="147">
        <v>1.6</v>
      </c>
      <c r="L14" s="147">
        <v>1.6</v>
      </c>
      <c r="M14" s="147">
        <v>1.6</v>
      </c>
      <c r="N14" s="147">
        <v>1.6</v>
      </c>
      <c r="O14" s="147">
        <v>1.6</v>
      </c>
      <c r="P14" s="483"/>
      <c r="Q14" s="1004"/>
      <c r="R14" s="841"/>
      <c r="S14" s="2376"/>
    </row>
    <row r="15" spans="1:19" ht="24.75" customHeight="1" thickBot="1">
      <c r="A15" s="1618"/>
      <c r="B15" s="2879" t="s">
        <v>1165</v>
      </c>
      <c r="C15" s="2880"/>
      <c r="D15" s="2448">
        <v>15</v>
      </c>
      <c r="E15" s="2512"/>
      <c r="F15" s="2502"/>
      <c r="G15" s="147">
        <v>1.6</v>
      </c>
      <c r="H15" s="147">
        <v>1.6</v>
      </c>
      <c r="I15" s="147">
        <v>1.6</v>
      </c>
      <c r="J15" s="147">
        <v>1.6</v>
      </c>
      <c r="K15" s="147">
        <v>1.6</v>
      </c>
      <c r="L15" s="147">
        <v>1.6</v>
      </c>
      <c r="M15" s="147">
        <v>1.6</v>
      </c>
      <c r="N15" s="147">
        <v>1.6</v>
      </c>
      <c r="O15" s="147">
        <v>1.6</v>
      </c>
      <c r="P15" s="483"/>
      <c r="Q15" s="324" t="s">
        <v>510</v>
      </c>
      <c r="R15" s="325"/>
      <c r="S15" s="517"/>
    </row>
    <row r="16" spans="1:19">
      <c r="A16" s="2447">
        <v>4</v>
      </c>
      <c r="B16" s="2879" t="s">
        <v>1159</v>
      </c>
      <c r="C16" s="2880"/>
      <c r="D16" s="2448">
        <v>15</v>
      </c>
      <c r="E16" s="804"/>
      <c r="F16" s="123"/>
      <c r="G16" s="147">
        <v>1.6</v>
      </c>
      <c r="H16" s="147">
        <v>1.6</v>
      </c>
      <c r="I16" s="147">
        <v>1.6</v>
      </c>
      <c r="J16" s="147">
        <v>1.6</v>
      </c>
      <c r="K16" s="147">
        <v>1.6</v>
      </c>
      <c r="L16" s="147">
        <v>1.6</v>
      </c>
      <c r="M16" s="147">
        <v>1.6</v>
      </c>
      <c r="N16" s="147">
        <v>1.6</v>
      </c>
      <c r="O16" s="147">
        <v>1.6</v>
      </c>
      <c r="P16" s="483"/>
      <c r="Q16" s="987" t="s">
        <v>1279</v>
      </c>
      <c r="R16" s="988"/>
      <c r="S16" s="843"/>
    </row>
    <row r="17" spans="1:19" ht="24.75" thickBot="1">
      <c r="A17" s="2447">
        <v>5</v>
      </c>
      <c r="B17" s="2879" t="s">
        <v>1160</v>
      </c>
      <c r="C17" s="2880"/>
      <c r="D17" s="2448">
        <v>15</v>
      </c>
      <c r="E17" s="2512"/>
      <c r="F17" s="2502"/>
      <c r="G17" s="2512"/>
      <c r="H17" s="2502"/>
      <c r="I17" s="2512"/>
      <c r="J17" s="2503"/>
      <c r="K17" s="2512"/>
      <c r="L17" s="2512"/>
      <c r="M17" s="2512"/>
      <c r="N17" s="2512"/>
      <c r="O17" s="2512"/>
      <c r="P17" s="2360">
        <v>15</v>
      </c>
      <c r="Q17" s="1004"/>
      <c r="R17" s="468"/>
      <c r="S17" s="342"/>
    </row>
    <row r="18" spans="1:19" ht="24.75" thickBot="1">
      <c r="A18" s="2447"/>
      <c r="B18" s="2879"/>
      <c r="C18" s="2880"/>
      <c r="D18" s="2448"/>
      <c r="E18" s="2512"/>
      <c r="F18" s="1509"/>
      <c r="G18" s="2512"/>
      <c r="H18" s="657"/>
      <c r="I18" s="2502"/>
      <c r="J18" s="2512"/>
      <c r="K18" s="2512"/>
      <c r="L18" s="2512"/>
      <c r="M18" s="2512"/>
      <c r="N18" s="2512"/>
      <c r="O18" s="2512"/>
      <c r="P18" s="483"/>
      <c r="Q18" s="324" t="s">
        <v>511</v>
      </c>
      <c r="R18" s="325"/>
      <c r="S18" s="517"/>
    </row>
    <row r="19" spans="1:19">
      <c r="A19" s="2517"/>
      <c r="B19" s="2879"/>
      <c r="C19" s="2880"/>
      <c r="D19" s="2521"/>
      <c r="E19" s="305"/>
      <c r="F19" s="364"/>
      <c r="G19" s="2512"/>
      <c r="H19" s="657"/>
      <c r="I19" s="2512"/>
      <c r="J19" s="492"/>
      <c r="K19" s="305"/>
      <c r="L19" s="305"/>
      <c r="M19" s="305"/>
      <c r="N19" s="305"/>
      <c r="O19" s="305"/>
      <c r="P19" s="491"/>
      <c r="Q19" s="121" t="s">
        <v>418</v>
      </c>
      <c r="R19" s="208"/>
      <c r="S19" s="188"/>
    </row>
    <row r="20" spans="1:19" ht="24.75" thickBot="1">
      <c r="A20" s="2517"/>
      <c r="B20" s="2879"/>
      <c r="C20" s="2880"/>
      <c r="D20" s="2521"/>
      <c r="E20" s="305"/>
      <c r="F20" s="490"/>
      <c r="G20" s="305"/>
      <c r="H20" s="490"/>
      <c r="I20" s="305"/>
      <c r="J20" s="492"/>
      <c r="K20" s="305"/>
      <c r="L20" s="305"/>
      <c r="M20" s="305"/>
      <c r="N20" s="305"/>
      <c r="O20" s="305"/>
      <c r="P20" s="491"/>
      <c r="Q20" s="73"/>
      <c r="R20" s="74"/>
      <c r="S20" s="75"/>
    </row>
    <row r="21" spans="1:19" ht="24.75" thickBot="1">
      <c r="A21" s="2447"/>
      <c r="B21" s="2879"/>
      <c r="C21" s="2880"/>
      <c r="D21" s="2448"/>
      <c r="E21" s="2512"/>
      <c r="F21" s="2512"/>
      <c r="G21" s="657"/>
      <c r="H21" s="2512"/>
      <c r="I21" s="2512"/>
      <c r="J21" s="2512"/>
      <c r="K21" s="2512"/>
      <c r="L21" s="2512"/>
      <c r="M21" s="2512"/>
      <c r="N21" s="2512"/>
      <c r="O21" s="2512"/>
      <c r="P21" s="483"/>
      <c r="Q21" s="2456" t="s">
        <v>504</v>
      </c>
      <c r="R21" s="2457"/>
      <c r="S21" s="2458"/>
    </row>
    <row r="22" spans="1:19">
      <c r="A22" s="2517"/>
      <c r="B22" s="2879"/>
      <c r="C22" s="2880"/>
      <c r="D22" s="2448"/>
      <c r="E22" s="2512"/>
      <c r="F22" s="2512"/>
      <c r="G22" s="657"/>
      <c r="H22" s="2512"/>
      <c r="I22" s="2512"/>
      <c r="J22" s="2512"/>
      <c r="K22" s="2512"/>
      <c r="L22" s="2512"/>
      <c r="M22" s="2512"/>
      <c r="N22" s="2512"/>
      <c r="O22" s="2512"/>
      <c r="P22" s="483"/>
      <c r="Q22" s="2915" t="s">
        <v>12</v>
      </c>
      <c r="R22" s="2916"/>
      <c r="S22" s="213" t="s">
        <v>13</v>
      </c>
    </row>
    <row r="23" spans="1:19">
      <c r="A23" s="2517"/>
      <c r="B23" s="2879"/>
      <c r="C23" s="2880"/>
      <c r="D23" s="2448"/>
      <c r="E23" s="2512"/>
      <c r="F23" s="2512"/>
      <c r="G23" s="2512"/>
      <c r="H23" s="2512"/>
      <c r="I23" s="2512"/>
      <c r="J23" s="2512"/>
      <c r="K23" s="2512"/>
      <c r="L23" s="2512"/>
      <c r="M23" s="2512"/>
      <c r="N23" s="2512"/>
      <c r="O23" s="2512"/>
      <c r="P23" s="483"/>
      <c r="Q23" s="2487"/>
      <c r="R23" s="2488"/>
      <c r="S23" s="82"/>
    </row>
    <row r="24" spans="1:19">
      <c r="A24" s="2447"/>
      <c r="B24" s="2899"/>
      <c r="C24" s="2900"/>
      <c r="D24" s="2448"/>
      <c r="E24" s="2512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2099"/>
      <c r="Q24" s="2487"/>
      <c r="R24" s="2488"/>
      <c r="S24" s="2375"/>
    </row>
    <row r="25" spans="1:19" ht="24.75" thickBot="1">
      <c r="A25" s="656"/>
      <c r="B25" s="2879"/>
      <c r="C25" s="2880"/>
      <c r="D25" s="2448"/>
      <c r="E25" s="2512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2099"/>
      <c r="Q25" s="2469" t="s">
        <v>371</v>
      </c>
      <c r="R25" s="2470"/>
      <c r="S25" s="675">
        <f>+Q23+S23</f>
        <v>0</v>
      </c>
    </row>
    <row r="26" spans="1:19" ht="24.75" thickBot="1">
      <c r="A26" s="2447"/>
      <c r="B26" s="2879"/>
      <c r="C26" s="2880"/>
      <c r="D26" s="2448"/>
      <c r="E26" s="2512"/>
      <c r="F26" s="2512"/>
      <c r="G26" s="2512"/>
      <c r="H26" s="2512"/>
      <c r="I26" s="2512"/>
      <c r="J26" s="2512"/>
      <c r="K26" s="2512"/>
      <c r="L26" s="2512"/>
      <c r="M26" s="2512"/>
      <c r="N26" s="2512"/>
      <c r="O26" s="2512"/>
      <c r="P26" s="483"/>
      <c r="Q26" s="2456" t="s">
        <v>563</v>
      </c>
      <c r="R26" s="2457"/>
      <c r="S26" s="2458"/>
    </row>
    <row r="27" spans="1:19">
      <c r="A27" s="656"/>
      <c r="B27" s="2881"/>
      <c r="C27" s="2882"/>
      <c r="D27" s="2521"/>
      <c r="E27" s="305"/>
      <c r="F27" s="695"/>
      <c r="G27" s="695"/>
      <c r="H27" s="695"/>
      <c r="I27" s="695"/>
      <c r="J27" s="695"/>
      <c r="K27" s="695"/>
      <c r="L27" s="695"/>
      <c r="M27" s="695"/>
      <c r="N27" s="695"/>
      <c r="O27" s="695"/>
      <c r="P27" s="2358"/>
      <c r="Q27" s="738" t="s">
        <v>1453</v>
      </c>
      <c r="R27" s="2522"/>
      <c r="S27" s="2523"/>
    </row>
    <row r="28" spans="1:19">
      <c r="A28" s="2894" t="s">
        <v>61</v>
      </c>
      <c r="B28" s="2895"/>
      <c r="C28" s="2896"/>
      <c r="D28" s="2341">
        <f>SUM(D10:D27)</f>
        <v>100</v>
      </c>
      <c r="E28" s="93"/>
      <c r="F28" s="94"/>
      <c r="G28" s="93"/>
      <c r="H28" s="94"/>
      <c r="I28" s="93"/>
      <c r="J28" s="94"/>
      <c r="K28" s="95"/>
      <c r="L28" s="95"/>
      <c r="M28" s="95"/>
      <c r="N28" s="95"/>
      <c r="O28" s="95"/>
      <c r="P28" s="95"/>
      <c r="Q28" s="2891"/>
      <c r="R28" s="2892"/>
      <c r="S28" s="2893"/>
    </row>
    <row r="29" spans="1:19">
      <c r="A29" s="2885" t="s">
        <v>484</v>
      </c>
      <c r="B29" s="2886"/>
      <c r="C29" s="2887"/>
      <c r="D29" s="670" t="s">
        <v>68</v>
      </c>
      <c r="E29" s="97">
        <f>SUM(E10:E27)</f>
        <v>10</v>
      </c>
      <c r="F29" s="97">
        <f>SUM(F10:F28)</f>
        <v>10</v>
      </c>
      <c r="G29" s="97">
        <f>SUM(G10:G28)</f>
        <v>52.000000000000007</v>
      </c>
      <c r="H29" s="97">
        <f>SUM(H10:H27)</f>
        <v>7</v>
      </c>
      <c r="I29" s="97">
        <f>SUM(I10:I28)</f>
        <v>7</v>
      </c>
      <c r="J29" s="97">
        <f>SUM(J10:J28)</f>
        <v>7</v>
      </c>
      <c r="K29" s="97">
        <f>SUM(K10:K27)</f>
        <v>7</v>
      </c>
      <c r="L29" s="97">
        <f>SUM(L10:L28)</f>
        <v>7</v>
      </c>
      <c r="M29" s="97">
        <f>SUM(M10:M28)</f>
        <v>7</v>
      </c>
      <c r="N29" s="97">
        <f>SUM(N10:N27)</f>
        <v>7</v>
      </c>
      <c r="O29" s="97">
        <f>SUM(O10:O28)</f>
        <v>7</v>
      </c>
      <c r="P29" s="2098">
        <f>SUM(P10:P28)</f>
        <v>15</v>
      </c>
      <c r="Q29" s="2935"/>
      <c r="R29" s="2936"/>
      <c r="S29" s="2937"/>
    </row>
    <row r="30" spans="1:19">
      <c r="A30" s="2888"/>
      <c r="B30" s="2889"/>
      <c r="C30" s="2890"/>
      <c r="D30" s="670" t="s">
        <v>69</v>
      </c>
      <c r="E30" s="99">
        <f>E29</f>
        <v>10</v>
      </c>
      <c r="F30" s="97">
        <f t="shared" ref="F30:O30" si="0">+E30+F29</f>
        <v>20</v>
      </c>
      <c r="G30" s="97">
        <f t="shared" si="0"/>
        <v>72</v>
      </c>
      <c r="H30" s="97">
        <f t="shared" si="0"/>
        <v>79</v>
      </c>
      <c r="I30" s="97">
        <f t="shared" si="0"/>
        <v>86</v>
      </c>
      <c r="J30" s="97">
        <f t="shared" si="0"/>
        <v>93</v>
      </c>
      <c r="K30" s="97">
        <f t="shared" si="0"/>
        <v>100</v>
      </c>
      <c r="L30" s="97">
        <f t="shared" si="0"/>
        <v>107</v>
      </c>
      <c r="M30" s="97">
        <f t="shared" si="0"/>
        <v>114</v>
      </c>
      <c r="N30" s="97">
        <f t="shared" si="0"/>
        <v>121</v>
      </c>
      <c r="O30" s="97">
        <f t="shared" si="0"/>
        <v>128</v>
      </c>
      <c r="P30" s="2098">
        <v>100</v>
      </c>
      <c r="Q30" s="2938"/>
      <c r="R30" s="2939"/>
      <c r="S30" s="2940"/>
    </row>
    <row r="31" spans="1:19">
      <c r="A31" s="2831" t="s">
        <v>487</v>
      </c>
      <c r="B31" s="2832"/>
      <c r="C31" s="2833"/>
      <c r="D31" s="668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2"/>
      <c r="Q31" s="2837" t="s">
        <v>1839</v>
      </c>
      <c r="R31" s="2838"/>
      <c r="S31" s="2839">
        <f>P32</f>
        <v>0</v>
      </c>
    </row>
    <row r="32" spans="1:19" ht="24.75" thickBot="1">
      <c r="A32" s="2834"/>
      <c r="B32" s="2835"/>
      <c r="C32" s="2836"/>
      <c r="D32" s="669" t="s">
        <v>72</v>
      </c>
      <c r="E32" s="104">
        <f>E31</f>
        <v>0</v>
      </c>
      <c r="F32" s="105">
        <f>SUM(E31:F31)</f>
        <v>0</v>
      </c>
      <c r="G32" s="105">
        <f>SUM(E31:G31)</f>
        <v>0</v>
      </c>
      <c r="H32" s="105">
        <f>SUM(E31:H31)</f>
        <v>0</v>
      </c>
      <c r="I32" s="105">
        <f>SUM(E31:I31)</f>
        <v>0</v>
      </c>
      <c r="J32" s="105">
        <f>SUM(E31:J31)</f>
        <v>0</v>
      </c>
      <c r="K32" s="105">
        <f>SUM(E31:K31)</f>
        <v>0</v>
      </c>
      <c r="L32" s="105">
        <f>SUM(E31:L31)</f>
        <v>0</v>
      </c>
      <c r="M32" s="105">
        <f>SUM(E31:M31)</f>
        <v>0</v>
      </c>
      <c r="N32" s="105">
        <f>SUM(E31:N31)</f>
        <v>0</v>
      </c>
      <c r="O32" s="105">
        <f>SUM(E31:O31)</f>
        <v>0</v>
      </c>
      <c r="P32" s="2363">
        <f>SUM(E31:P31)</f>
        <v>0</v>
      </c>
      <c r="Q32" s="2848" t="s">
        <v>1838</v>
      </c>
      <c r="R32" s="2849"/>
      <c r="S32" s="2840"/>
    </row>
    <row r="33" spans="1:19" hidden="1">
      <c r="A33" s="2841" t="s">
        <v>386</v>
      </c>
      <c r="B33" s="2842"/>
      <c r="C33" s="2842"/>
      <c r="D33" s="2842"/>
      <c r="E33" s="2842"/>
      <c r="F33" s="2842"/>
      <c r="G33" s="2842"/>
      <c r="H33" s="2842"/>
      <c r="I33" s="2842"/>
      <c r="J33" s="2842"/>
      <c r="K33" s="2842"/>
      <c r="L33" s="2842"/>
      <c r="M33" s="2842"/>
      <c r="N33" s="2842"/>
      <c r="O33" s="2842"/>
      <c r="P33" s="2842"/>
      <c r="Q33" s="2842"/>
      <c r="R33" s="2842"/>
      <c r="S33" s="2843"/>
    </row>
    <row r="34" spans="1:19" ht="24.75" hidden="1" thickBot="1">
      <c r="A34" s="2844" t="s">
        <v>387</v>
      </c>
      <c r="B34" s="2845"/>
      <c r="C34" s="2845"/>
      <c r="D34" s="2845"/>
      <c r="E34" s="2845"/>
      <c r="F34" s="2845"/>
      <c r="G34" s="2845"/>
      <c r="H34" s="2845"/>
      <c r="I34" s="2845"/>
      <c r="J34" s="2845"/>
      <c r="K34" s="2845"/>
      <c r="L34" s="2845"/>
      <c r="M34" s="2845"/>
      <c r="N34" s="2845"/>
      <c r="O34" s="2845"/>
      <c r="P34" s="2845"/>
      <c r="Q34" s="2845"/>
      <c r="R34" s="2845"/>
      <c r="S34" s="2846"/>
    </row>
    <row r="35" spans="1:19" hidden="1">
      <c r="Q35" s="2847" t="s">
        <v>719</v>
      </c>
      <c r="R35" s="2847"/>
      <c r="S35" s="2847"/>
    </row>
    <row r="36" spans="1:19" hidden="1">
      <c r="Q36" s="458"/>
      <c r="R36" s="865"/>
      <c r="S36" s="275"/>
    </row>
    <row r="37" spans="1:19" hidden="1">
      <c r="Q37" s="2829" t="s">
        <v>720</v>
      </c>
      <c r="R37" s="2829"/>
      <c r="S37" s="2829"/>
    </row>
    <row r="38" spans="1:19" hidden="1">
      <c r="Q38" s="2830" t="s">
        <v>731</v>
      </c>
      <c r="R38" s="2830"/>
      <c r="S38" s="2830"/>
    </row>
  </sheetData>
  <mergeCells count="47">
    <mergeCell ref="Q29:S29"/>
    <mergeCell ref="Q30:S30"/>
    <mergeCell ref="B16:C16"/>
    <mergeCell ref="B19:C19"/>
    <mergeCell ref="B20:C20"/>
    <mergeCell ref="B24:C24"/>
    <mergeCell ref="B21:C21"/>
    <mergeCell ref="B22:C22"/>
    <mergeCell ref="B23:C23"/>
    <mergeCell ref="A6:B7"/>
    <mergeCell ref="Q38:S38"/>
    <mergeCell ref="A31:C32"/>
    <mergeCell ref="Q31:R31"/>
    <mergeCell ref="S31:S32"/>
    <mergeCell ref="A33:S33"/>
    <mergeCell ref="A34:S34"/>
    <mergeCell ref="Q35:S35"/>
    <mergeCell ref="Q32:R32"/>
    <mergeCell ref="Q37:S37"/>
    <mergeCell ref="A28:C28"/>
    <mergeCell ref="Q28:S28"/>
    <mergeCell ref="A29:C30"/>
    <mergeCell ref="B25:C25"/>
    <mergeCell ref="B27:C27"/>
    <mergeCell ref="B26:C26"/>
    <mergeCell ref="E8:P8"/>
    <mergeCell ref="A2:S2"/>
    <mergeCell ref="C6:P7"/>
    <mergeCell ref="Q22:R22"/>
    <mergeCell ref="B11:C11"/>
    <mergeCell ref="Q11:R11"/>
    <mergeCell ref="B12:C12"/>
    <mergeCell ref="B13:C13"/>
    <mergeCell ref="B14:C14"/>
    <mergeCell ref="B10:C10"/>
    <mergeCell ref="Q6:S6"/>
    <mergeCell ref="A8:C9"/>
    <mergeCell ref="Q13:R13"/>
    <mergeCell ref="B15:C15"/>
    <mergeCell ref="B17:C17"/>
    <mergeCell ref="B18:C18"/>
    <mergeCell ref="A1:S1"/>
    <mergeCell ref="A3:S3"/>
    <mergeCell ref="A4:B4"/>
    <mergeCell ref="C4:S4"/>
    <mergeCell ref="C5:P5"/>
    <mergeCell ref="Q5:S5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19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1"/>
  <sheetViews>
    <sheetView view="pageBreakPreview" topLeftCell="A43" zoomScale="125" zoomScaleNormal="125" zoomScalePageLayoutView="125" workbookViewId="0">
      <selection activeCell="A5" sqref="A5:P5"/>
    </sheetView>
  </sheetViews>
  <sheetFormatPr defaultColWidth="9" defaultRowHeight="24"/>
  <cols>
    <col min="1" max="1" width="5.42578125" style="162" customWidth="1"/>
    <col min="2" max="2" width="10.5703125" style="18" customWidth="1"/>
    <col min="3" max="10" width="9" style="18"/>
    <col min="11" max="11" width="7.5703125" style="18" customWidth="1"/>
    <col min="12" max="16384" width="9" style="18"/>
  </cols>
  <sheetData>
    <row r="1" spans="1:13" ht="33.6" customHeight="1">
      <c r="A1" s="2806" t="s">
        <v>31</v>
      </c>
      <c r="B1" s="2806"/>
      <c r="C1" s="2806"/>
      <c r="D1" s="2806"/>
      <c r="E1" s="2806"/>
      <c r="F1" s="2806"/>
      <c r="G1" s="2806"/>
      <c r="H1" s="2806"/>
      <c r="I1" s="2806"/>
      <c r="J1" s="2806"/>
      <c r="K1" s="2806"/>
    </row>
    <row r="2" spans="1:13" ht="27.75" customHeight="1">
      <c r="A2" s="159" t="s">
        <v>32</v>
      </c>
      <c r="C2" s="160"/>
      <c r="D2" s="160"/>
      <c r="E2" s="160"/>
      <c r="F2" s="160"/>
      <c r="G2" s="161"/>
      <c r="H2" s="161"/>
      <c r="I2" s="161"/>
      <c r="J2" s="161"/>
      <c r="M2" s="159" t="s">
        <v>33</v>
      </c>
    </row>
    <row r="3" spans="1:13">
      <c r="A3" s="158" t="s">
        <v>46</v>
      </c>
      <c r="B3" s="18" t="s">
        <v>30</v>
      </c>
      <c r="M3" s="158" t="s">
        <v>46</v>
      </c>
    </row>
    <row r="4" spans="1:13">
      <c r="A4" s="158" t="s">
        <v>47</v>
      </c>
      <c r="B4" s="18" t="s">
        <v>34</v>
      </c>
      <c r="M4" s="158" t="s">
        <v>47</v>
      </c>
    </row>
    <row r="5" spans="1:13">
      <c r="A5" s="158" t="s">
        <v>40</v>
      </c>
      <c r="B5" s="18" t="s">
        <v>35</v>
      </c>
      <c r="M5" s="158" t="s">
        <v>47</v>
      </c>
    </row>
    <row r="6" spans="1:13">
      <c r="A6" s="158" t="s">
        <v>48</v>
      </c>
      <c r="B6" s="18" t="s">
        <v>36</v>
      </c>
      <c r="M6" s="158" t="s">
        <v>1971</v>
      </c>
    </row>
    <row r="7" spans="1:13">
      <c r="A7" s="158" t="s">
        <v>49</v>
      </c>
      <c r="B7" s="18" t="s">
        <v>37</v>
      </c>
      <c r="M7" s="158" t="s">
        <v>49</v>
      </c>
    </row>
    <row r="8" spans="1:13" s="15" customFormat="1">
      <c r="A8" s="17" t="s">
        <v>38</v>
      </c>
      <c r="B8" s="18" t="s">
        <v>1457</v>
      </c>
      <c r="M8" s="17" t="s">
        <v>1972</v>
      </c>
    </row>
    <row r="9" spans="1:13" s="15" customFormat="1">
      <c r="A9" s="1213">
        <v>7</v>
      </c>
      <c r="B9" s="15" t="s">
        <v>1154</v>
      </c>
      <c r="M9" s="17" t="s">
        <v>1973</v>
      </c>
    </row>
    <row r="10" spans="1:13" s="15" customFormat="1">
      <c r="A10" s="1213">
        <v>8</v>
      </c>
      <c r="B10" s="15" t="s">
        <v>1256</v>
      </c>
      <c r="M10" s="17" t="s">
        <v>457</v>
      </c>
    </row>
    <row r="11" spans="1:13" s="15" customFormat="1">
      <c r="A11" s="1213">
        <v>9</v>
      </c>
      <c r="B11" s="15" t="s">
        <v>1155</v>
      </c>
      <c r="M11" s="17" t="s">
        <v>458</v>
      </c>
    </row>
    <row r="12" spans="1:13" s="15" customFormat="1">
      <c r="A12" s="1299">
        <v>10</v>
      </c>
      <c r="B12" s="15" t="s">
        <v>1207</v>
      </c>
      <c r="M12" s="17" t="s">
        <v>459</v>
      </c>
    </row>
    <row r="13" spans="1:13" s="15" customFormat="1">
      <c r="A13" s="1213">
        <v>11</v>
      </c>
      <c r="B13" s="15" t="s">
        <v>1210</v>
      </c>
      <c r="M13" s="17" t="s">
        <v>460</v>
      </c>
    </row>
    <row r="14" spans="1:13" s="15" customFormat="1">
      <c r="A14" s="1213">
        <v>12</v>
      </c>
      <c r="B14" s="15" t="s">
        <v>1211</v>
      </c>
      <c r="M14" s="17" t="s">
        <v>649</v>
      </c>
    </row>
    <row r="15" spans="1:13" s="15" customFormat="1">
      <c r="A15" s="1213">
        <v>13</v>
      </c>
      <c r="B15" s="15" t="s">
        <v>1925</v>
      </c>
      <c r="M15" s="17" t="s">
        <v>461</v>
      </c>
    </row>
    <row r="16" spans="1:13" s="15" customFormat="1">
      <c r="A16" s="1213">
        <v>14</v>
      </c>
      <c r="B16" s="15" t="s">
        <v>1250</v>
      </c>
      <c r="M16" s="17" t="s">
        <v>462</v>
      </c>
    </row>
    <row r="17" spans="1:13">
      <c r="A17" s="1213">
        <v>15</v>
      </c>
      <c r="B17" s="15" t="s">
        <v>1263</v>
      </c>
      <c r="C17" s="15"/>
      <c r="D17" s="15"/>
      <c r="E17" s="15"/>
      <c r="G17" s="1290"/>
      <c r="H17" s="1290"/>
      <c r="I17" s="1290"/>
      <c r="J17" s="1290"/>
      <c r="K17" s="1290"/>
      <c r="M17" s="17" t="s">
        <v>463</v>
      </c>
    </row>
    <row r="18" spans="1:13">
      <c r="A18" s="1213">
        <v>16</v>
      </c>
      <c r="B18" s="15" t="s">
        <v>1265</v>
      </c>
      <c r="F18" s="1290"/>
      <c r="G18" s="1290"/>
      <c r="H18" s="1290"/>
      <c r="I18" s="1290"/>
      <c r="J18" s="1290"/>
      <c r="K18" s="1290"/>
      <c r="M18" s="17" t="s">
        <v>464</v>
      </c>
    </row>
    <row r="19" spans="1:13">
      <c r="A19" s="1213">
        <v>17</v>
      </c>
      <c r="B19" s="15" t="s">
        <v>1264</v>
      </c>
      <c r="C19" s="1290"/>
      <c r="D19" s="1290"/>
      <c r="E19" s="1290"/>
      <c r="F19" s="1290"/>
      <c r="G19" s="1290"/>
      <c r="H19" s="1290"/>
      <c r="I19" s="1290"/>
      <c r="J19" s="1290"/>
      <c r="K19" s="1290"/>
      <c r="M19" s="17" t="s">
        <v>1554</v>
      </c>
    </row>
    <row r="20" spans="1:13">
      <c r="A20" s="2804" t="s">
        <v>39</v>
      </c>
      <c r="B20" s="2804"/>
      <c r="C20" s="2804"/>
      <c r="D20" s="2804"/>
      <c r="E20" s="2804"/>
      <c r="F20" s="2804"/>
      <c r="G20" s="2804"/>
      <c r="H20" s="2804"/>
      <c r="I20" s="2804"/>
      <c r="J20" s="2804"/>
      <c r="K20" s="2804"/>
    </row>
    <row r="21" spans="1:13">
      <c r="A21" s="1201" t="s">
        <v>32</v>
      </c>
      <c r="B21" s="2805"/>
      <c r="C21" s="2805"/>
      <c r="D21" s="2805"/>
      <c r="E21" s="2805"/>
      <c r="F21" s="2805"/>
      <c r="G21" s="2805"/>
      <c r="H21" s="2805"/>
      <c r="I21" s="2805"/>
      <c r="J21" s="2805"/>
      <c r="K21" s="2805"/>
      <c r="M21" s="159" t="s">
        <v>33</v>
      </c>
    </row>
    <row r="22" spans="1:13" s="15" customFormat="1">
      <c r="A22" s="1213">
        <v>18</v>
      </c>
      <c r="B22" s="15" t="s">
        <v>1188</v>
      </c>
      <c r="M22" s="1213">
        <v>20</v>
      </c>
    </row>
    <row r="23" spans="1:13" s="15" customFormat="1">
      <c r="A23" s="1213">
        <v>19</v>
      </c>
      <c r="B23" s="15" t="s">
        <v>1266</v>
      </c>
      <c r="M23" s="1213">
        <v>21</v>
      </c>
    </row>
    <row r="24" spans="1:13" s="15" customFormat="1">
      <c r="A24" s="1213">
        <v>20</v>
      </c>
      <c r="B24" s="15" t="s">
        <v>1267</v>
      </c>
      <c r="M24" s="2719">
        <v>22</v>
      </c>
    </row>
    <row r="25" spans="1:13" s="15" customFormat="1">
      <c r="A25" s="1213">
        <v>21</v>
      </c>
      <c r="B25" s="15" t="s">
        <v>1276</v>
      </c>
      <c r="M25" s="2719">
        <v>23</v>
      </c>
    </row>
    <row r="26" spans="1:13" s="15" customFormat="1">
      <c r="A26" s="1213">
        <v>22</v>
      </c>
      <c r="B26" s="15" t="s">
        <v>1974</v>
      </c>
      <c r="M26" s="2719">
        <v>24</v>
      </c>
    </row>
    <row r="27" spans="1:13" s="15" customFormat="1">
      <c r="A27" s="1213">
        <v>23</v>
      </c>
      <c r="B27" s="15" t="s">
        <v>1555</v>
      </c>
      <c r="M27" s="2719">
        <v>25</v>
      </c>
    </row>
    <row r="28" spans="1:13" s="15" customFormat="1">
      <c r="A28" s="1213">
        <v>24</v>
      </c>
      <c r="B28" s="15" t="s">
        <v>1556</v>
      </c>
      <c r="M28" s="2719">
        <v>26</v>
      </c>
    </row>
    <row r="29" spans="1:13" s="15" customFormat="1">
      <c r="A29" s="1213">
        <v>25</v>
      </c>
      <c r="B29" s="15" t="s">
        <v>1557</v>
      </c>
      <c r="M29" s="2719">
        <v>27</v>
      </c>
    </row>
    <row r="30" spans="1:13" s="15" customFormat="1">
      <c r="A30" s="1213">
        <v>26</v>
      </c>
      <c r="B30" s="15" t="s">
        <v>1558</v>
      </c>
      <c r="M30" s="2719">
        <v>28</v>
      </c>
    </row>
    <row r="31" spans="1:13" s="15" customFormat="1">
      <c r="A31" s="1213">
        <v>27</v>
      </c>
      <c r="B31" s="15" t="s">
        <v>1559</v>
      </c>
      <c r="M31" s="2719">
        <v>29</v>
      </c>
    </row>
    <row r="32" spans="1:13" s="15" customFormat="1">
      <c r="A32" s="1831">
        <v>28</v>
      </c>
      <c r="B32" s="15" t="s">
        <v>1143</v>
      </c>
      <c r="M32" s="2719">
        <v>30</v>
      </c>
    </row>
    <row r="33" spans="1:14">
      <c r="A33" s="1831">
        <v>29</v>
      </c>
      <c r="B33" s="195" t="s">
        <v>651</v>
      </c>
      <c r="C33" s="195"/>
      <c r="D33" s="195"/>
      <c r="E33" s="195"/>
      <c r="F33" s="195"/>
      <c r="G33" s="195"/>
      <c r="H33" s="195"/>
      <c r="I33" s="195"/>
      <c r="J33" s="195"/>
      <c r="K33" s="195"/>
      <c r="M33" s="2719">
        <v>31</v>
      </c>
    </row>
    <row r="34" spans="1:14">
      <c r="A34" s="1831">
        <v>30</v>
      </c>
      <c r="B34" s="195" t="s">
        <v>1560</v>
      </c>
      <c r="C34" s="195"/>
      <c r="D34" s="195"/>
      <c r="E34" s="195"/>
      <c r="F34" s="195"/>
      <c r="G34" s="195"/>
      <c r="H34" s="195"/>
      <c r="I34" s="195"/>
      <c r="J34" s="195"/>
      <c r="K34" s="195"/>
      <c r="M34" s="2719">
        <v>32</v>
      </c>
    </row>
    <row r="35" spans="1:14">
      <c r="A35" s="1831">
        <v>31</v>
      </c>
      <c r="B35" s="18" t="s">
        <v>1561</v>
      </c>
      <c r="G35" s="195"/>
      <c r="H35" s="195"/>
      <c r="I35" s="195"/>
      <c r="J35" s="195"/>
      <c r="K35" s="195"/>
      <c r="M35" s="2719">
        <v>33</v>
      </c>
    </row>
    <row r="36" spans="1:14">
      <c r="A36" s="1831">
        <v>32</v>
      </c>
      <c r="B36" s="18" t="s">
        <v>1562</v>
      </c>
      <c r="G36" s="195"/>
      <c r="H36" s="195"/>
      <c r="I36" s="195"/>
      <c r="J36" s="195"/>
      <c r="K36" s="195"/>
      <c r="M36" s="2719">
        <v>34</v>
      </c>
    </row>
    <row r="37" spans="1:14">
      <c r="A37" s="1831">
        <v>33</v>
      </c>
      <c r="B37" s="196" t="s">
        <v>1091</v>
      </c>
      <c r="C37" s="160"/>
      <c r="D37" s="160"/>
      <c r="E37" s="160"/>
      <c r="F37" s="160"/>
      <c r="G37" s="160"/>
      <c r="H37" s="160"/>
      <c r="I37" s="160"/>
      <c r="J37" s="160"/>
      <c r="K37" s="160"/>
      <c r="M37" s="2719">
        <v>35</v>
      </c>
    </row>
    <row r="38" spans="1:14">
      <c r="A38" s="1831">
        <v>34</v>
      </c>
      <c r="B38" s="196" t="s">
        <v>1069</v>
      </c>
      <c r="C38" s="196"/>
      <c r="D38" s="196"/>
      <c r="E38" s="196"/>
      <c r="F38" s="196"/>
      <c r="G38" s="196"/>
      <c r="H38" s="196"/>
      <c r="I38" s="196"/>
      <c r="J38" s="196"/>
      <c r="K38" s="196"/>
      <c r="M38" s="2719">
        <v>36</v>
      </c>
    </row>
    <row r="39" spans="1:14">
      <c r="B39" s="195"/>
      <c r="C39" s="195"/>
      <c r="D39" s="195"/>
      <c r="E39" s="195"/>
      <c r="F39" s="195"/>
      <c r="G39" s="195"/>
      <c r="H39" s="195"/>
      <c r="I39" s="195"/>
      <c r="J39" s="195"/>
      <c r="K39" s="195"/>
      <c r="M39" s="194"/>
    </row>
    <row r="40" spans="1:14">
      <c r="A40" s="2804" t="s">
        <v>39</v>
      </c>
      <c r="B40" s="2804"/>
      <c r="C40" s="2804"/>
      <c r="D40" s="2804"/>
      <c r="E40" s="2804"/>
      <c r="F40" s="2804"/>
      <c r="G40" s="2804"/>
      <c r="H40" s="2804"/>
      <c r="I40" s="2804"/>
      <c r="J40" s="2804"/>
      <c r="K40" s="2804"/>
    </row>
    <row r="41" spans="1:14">
      <c r="A41" s="1829" t="s">
        <v>32</v>
      </c>
      <c r="B41" s="2805"/>
      <c r="C41" s="2805"/>
      <c r="D41" s="2805"/>
      <c r="E41" s="2805"/>
      <c r="F41" s="2805"/>
      <c r="G41" s="2805"/>
      <c r="H41" s="2805"/>
      <c r="I41" s="2805"/>
      <c r="J41" s="2805"/>
      <c r="K41" s="2805"/>
      <c r="M41" s="1828" t="s">
        <v>33</v>
      </c>
    </row>
    <row r="42" spans="1:14">
      <c r="A42" s="1831">
        <v>35</v>
      </c>
      <c r="B42" s="15" t="s">
        <v>1144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831">
        <v>37</v>
      </c>
      <c r="N42" s="15"/>
    </row>
    <row r="43" spans="1:14">
      <c r="A43" s="1831">
        <v>36</v>
      </c>
      <c r="B43" s="15" t="s">
        <v>1116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831">
        <v>38</v>
      </c>
      <c r="N43" s="15"/>
    </row>
    <row r="44" spans="1:14">
      <c r="A44" s="1831">
        <v>37</v>
      </c>
      <c r="B44" s="15" t="s">
        <v>1563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2719">
        <v>39</v>
      </c>
      <c r="N44" s="15"/>
    </row>
    <row r="45" spans="1:14">
      <c r="A45" s="1831">
        <v>38</v>
      </c>
      <c r="B45" s="15" t="s">
        <v>1122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2719">
        <v>40</v>
      </c>
      <c r="N45" s="15"/>
    </row>
    <row r="46" spans="1:14">
      <c r="A46" s="1831">
        <v>39</v>
      </c>
      <c r="B46" s="15" t="s">
        <v>1226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2719">
        <v>41</v>
      </c>
      <c r="N46" s="15"/>
    </row>
    <row r="47" spans="1:14">
      <c r="A47" s="1831">
        <v>40</v>
      </c>
      <c r="B47" s="15" t="s">
        <v>1331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2719">
        <v>42</v>
      </c>
      <c r="N47" s="15"/>
    </row>
    <row r="48" spans="1:14">
      <c r="A48" s="1831">
        <v>41</v>
      </c>
      <c r="B48" s="15" t="s">
        <v>1329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2719">
        <v>43</v>
      </c>
      <c r="N48" s="15"/>
    </row>
    <row r="49" spans="1:14">
      <c r="A49" s="1831">
        <v>42</v>
      </c>
      <c r="B49" s="18" t="s">
        <v>1458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2719">
        <v>44</v>
      </c>
      <c r="N49" s="15"/>
    </row>
    <row r="50" spans="1:14">
      <c r="A50" s="1831">
        <v>43</v>
      </c>
      <c r="B50" s="18" t="s">
        <v>1815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2719">
        <v>45</v>
      </c>
      <c r="N50" s="15"/>
    </row>
    <row r="51" spans="1:14">
      <c r="A51" s="1831">
        <v>44</v>
      </c>
      <c r="B51" s="18" t="s">
        <v>1816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2719">
        <v>46</v>
      </c>
      <c r="N51" s="15"/>
    </row>
    <row r="52" spans="1:14">
      <c r="A52" s="1831">
        <v>45</v>
      </c>
      <c r="B52" s="15" t="s">
        <v>1288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2719">
        <v>47</v>
      </c>
      <c r="N52" s="15"/>
    </row>
    <row r="53" spans="1:14">
      <c r="A53" s="1831">
        <v>46</v>
      </c>
      <c r="B53" s="195" t="s">
        <v>1334</v>
      </c>
      <c r="C53" s="195"/>
      <c r="D53" s="195"/>
      <c r="E53" s="195"/>
      <c r="F53" s="195"/>
      <c r="G53" s="195"/>
      <c r="H53" s="195"/>
      <c r="I53" s="195"/>
      <c r="J53" s="195"/>
      <c r="K53" s="195"/>
      <c r="M53" s="2719">
        <v>48</v>
      </c>
    </row>
    <row r="54" spans="1:14">
      <c r="A54" s="1831">
        <v>47</v>
      </c>
      <c r="B54" s="195" t="s">
        <v>1337</v>
      </c>
      <c r="C54" s="195"/>
      <c r="D54" s="195"/>
      <c r="E54" s="195"/>
      <c r="F54" s="195"/>
      <c r="G54" s="195"/>
      <c r="H54" s="195"/>
      <c r="I54" s="195"/>
      <c r="J54" s="195"/>
      <c r="K54" s="195"/>
      <c r="M54" s="2719">
        <v>49</v>
      </c>
    </row>
    <row r="55" spans="1:14">
      <c r="A55" s="1831">
        <v>48</v>
      </c>
      <c r="B55" s="18" t="s">
        <v>1339</v>
      </c>
      <c r="G55" s="195"/>
      <c r="H55" s="195"/>
      <c r="I55" s="195"/>
      <c r="J55" s="195"/>
      <c r="K55" s="195"/>
      <c r="M55" s="2719">
        <v>50</v>
      </c>
    </row>
    <row r="56" spans="1:14">
      <c r="A56" s="1831">
        <v>49</v>
      </c>
      <c r="B56" s="18" t="s">
        <v>1248</v>
      </c>
      <c r="G56" s="195"/>
      <c r="H56" s="195"/>
      <c r="I56" s="195"/>
      <c r="J56" s="195"/>
      <c r="K56" s="195"/>
      <c r="M56" s="2719">
        <v>51</v>
      </c>
    </row>
    <row r="57" spans="1:14">
      <c r="A57" s="1831">
        <v>50</v>
      </c>
      <c r="B57" s="196" t="s">
        <v>1975</v>
      </c>
      <c r="C57" s="160"/>
      <c r="D57" s="160"/>
      <c r="E57" s="160"/>
      <c r="F57" s="160"/>
      <c r="G57" s="160"/>
      <c r="H57" s="160"/>
      <c r="I57" s="160"/>
      <c r="J57" s="160"/>
      <c r="K57" s="160"/>
      <c r="M57" s="2719">
        <v>52</v>
      </c>
    </row>
    <row r="58" spans="1:14">
      <c r="A58" s="1831">
        <v>51</v>
      </c>
      <c r="B58" s="196" t="s">
        <v>1190</v>
      </c>
      <c r="C58" s="196"/>
      <c r="D58" s="196"/>
      <c r="E58" s="196"/>
      <c r="F58" s="196"/>
      <c r="G58" s="196"/>
      <c r="H58" s="196"/>
      <c r="I58" s="196"/>
      <c r="J58" s="196"/>
      <c r="K58" s="196"/>
      <c r="M58" s="2719">
        <v>53</v>
      </c>
    </row>
    <row r="59" spans="1:14">
      <c r="A59" s="1830"/>
      <c r="B59" s="195"/>
      <c r="C59" s="195"/>
      <c r="D59" s="195"/>
      <c r="E59" s="195"/>
      <c r="F59" s="195"/>
      <c r="G59" s="196"/>
      <c r="H59" s="196"/>
      <c r="I59" s="196"/>
      <c r="J59" s="196"/>
      <c r="K59" s="196"/>
      <c r="M59" s="1830"/>
    </row>
    <row r="60" spans="1:14">
      <c r="A60" s="1830"/>
      <c r="B60" s="195"/>
      <c r="C60" s="195"/>
      <c r="D60" s="195"/>
      <c r="E60" s="195"/>
      <c r="F60" s="195"/>
      <c r="G60" s="195"/>
      <c r="H60" s="195"/>
      <c r="I60" s="195"/>
      <c r="J60" s="195"/>
      <c r="K60" s="195"/>
      <c r="M60" s="1830"/>
    </row>
    <row r="61" spans="1:14">
      <c r="A61" s="1830"/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M61" s="1830"/>
    </row>
  </sheetData>
  <mergeCells count="5">
    <mergeCell ref="A40:K40"/>
    <mergeCell ref="B41:K41"/>
    <mergeCell ref="A1:K1"/>
    <mergeCell ref="A20:K20"/>
    <mergeCell ref="B21:K21"/>
  </mergeCells>
  <pageMargins left="1.1811023622047245" right="0" top="0.74803149606299213" bottom="0.74803149606299213" header="0.31496062992125984" footer="0.31496062992125984"/>
  <pageSetup paperSize="9" orientation="landscape" r:id="rId1"/>
  <rowBreaks count="2" manualBreakCount="2">
    <brk id="19" max="16383" man="1"/>
    <brk id="39" max="16383" man="1"/>
  </rowBreaks>
  <ignoredErrors>
    <ignoredError sqref="A4:A8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0.39997558519241921"/>
  </sheetPr>
  <dimension ref="A1:S39"/>
  <sheetViews>
    <sheetView view="pageLayout" topLeftCell="B7" zoomScale="70" zoomScaleNormal="70" zoomScaleSheetLayoutView="40" zoomScalePageLayoutView="70" workbookViewId="0">
      <selection activeCell="K29" sqref="K29"/>
    </sheetView>
  </sheetViews>
  <sheetFormatPr defaultColWidth="8.5703125" defaultRowHeight="24"/>
  <cols>
    <col min="1" max="1" width="5.140625" style="15" customWidth="1"/>
    <col min="2" max="2" width="20" style="15" bestFit="1" customWidth="1"/>
    <col min="3" max="3" width="38" style="15" customWidth="1"/>
    <col min="4" max="4" width="23.140625" style="15" customWidth="1"/>
    <col min="5" max="5" width="4.42578125" style="15" bestFit="1" customWidth="1"/>
    <col min="6" max="6" width="4.85546875" style="15" bestFit="1" customWidth="1"/>
    <col min="7" max="7" width="4.42578125" style="15" bestFit="1" customWidth="1"/>
    <col min="8" max="10" width="5" style="15" bestFit="1" customWidth="1"/>
    <col min="11" max="11" width="5.140625" style="15" bestFit="1" customWidth="1"/>
    <col min="12" max="15" width="5" style="15" bestFit="1" customWidth="1"/>
    <col min="16" max="16" width="5.5703125" style="15" bestFit="1" customWidth="1"/>
    <col min="17" max="17" width="8.5703125" style="15"/>
    <col min="18" max="18" width="29.42578125" style="15" customWidth="1"/>
    <col min="19" max="19" width="19.57031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19.5" hidden="1" customHeight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1491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24.75" thickBot="1">
      <c r="A4" s="2855" t="s">
        <v>786</v>
      </c>
      <c r="B4" s="2856"/>
      <c r="C4" s="2857" t="s">
        <v>1184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>
      <c r="A5" s="1592" t="s">
        <v>63</v>
      </c>
      <c r="B5" s="1591"/>
      <c r="C5" s="2867" t="s">
        <v>1351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867"/>
      <c r="Q5" s="2868" t="s">
        <v>564</v>
      </c>
      <c r="R5" s="2869"/>
      <c r="S5" s="2870"/>
    </row>
    <row r="6" spans="1:19">
      <c r="A6" s="2871" t="s">
        <v>62</v>
      </c>
      <c r="B6" s="2872"/>
      <c r="C6" s="2875" t="s">
        <v>1156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876"/>
      <c r="Q6" s="2921" t="s">
        <v>1778</v>
      </c>
      <c r="R6" s="2922"/>
      <c r="S6" s="2923"/>
    </row>
    <row r="7" spans="1:19" ht="24.75" thickBot="1">
      <c r="A7" s="2993"/>
      <c r="B7" s="2994"/>
      <c r="C7" s="2979"/>
      <c r="D7" s="2980"/>
      <c r="E7" s="2980"/>
      <c r="F7" s="2980"/>
      <c r="G7" s="2980"/>
      <c r="H7" s="2980"/>
      <c r="I7" s="2980"/>
      <c r="J7" s="2980"/>
      <c r="K7" s="2980"/>
      <c r="L7" s="2980"/>
      <c r="M7" s="2980"/>
      <c r="N7" s="2980"/>
      <c r="O7" s="2980"/>
      <c r="P7" s="2980"/>
      <c r="Q7" s="2459"/>
      <c r="R7" s="2460"/>
      <c r="S7" s="2461"/>
    </row>
    <row r="8" spans="1:19">
      <c r="A8" s="2903" t="s">
        <v>499</v>
      </c>
      <c r="B8" s="2904"/>
      <c r="C8" s="2905"/>
      <c r="D8" s="2426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1613" t="s">
        <v>613</v>
      </c>
      <c r="R8" s="1069"/>
      <c r="S8" s="1070"/>
    </row>
    <row r="9" spans="1:19" ht="24.75" thickBot="1">
      <c r="A9" s="2906"/>
      <c r="B9" s="2907"/>
      <c r="C9" s="2908"/>
      <c r="D9" s="2473" t="s">
        <v>486</v>
      </c>
      <c r="E9" s="788" t="s">
        <v>0</v>
      </c>
      <c r="F9" s="2307" t="s">
        <v>1</v>
      </c>
      <c r="G9" s="2308" t="s">
        <v>2</v>
      </c>
      <c r="H9" s="2309" t="s">
        <v>3</v>
      </c>
      <c r="I9" s="2309" t="s">
        <v>4</v>
      </c>
      <c r="J9" s="2309" t="s">
        <v>5</v>
      </c>
      <c r="K9" s="2309" t="s">
        <v>6</v>
      </c>
      <c r="L9" s="2309" t="s">
        <v>7</v>
      </c>
      <c r="M9" s="2309" t="s">
        <v>8</v>
      </c>
      <c r="N9" s="2309" t="s">
        <v>9</v>
      </c>
      <c r="O9" s="2309" t="s">
        <v>10</v>
      </c>
      <c r="P9" s="2310" t="s">
        <v>11</v>
      </c>
      <c r="Q9" s="1004" t="s">
        <v>1014</v>
      </c>
      <c r="R9" s="1005"/>
      <c r="S9" s="1006"/>
    </row>
    <row r="10" spans="1:19" ht="24.75" thickBot="1">
      <c r="A10" s="2228">
        <v>1</v>
      </c>
      <c r="B10" s="2911" t="s">
        <v>1149</v>
      </c>
      <c r="C10" s="2912"/>
      <c r="D10" s="771">
        <v>10</v>
      </c>
      <c r="E10" s="522">
        <v>10</v>
      </c>
      <c r="F10" s="520"/>
      <c r="G10" s="2296"/>
      <c r="H10" s="520"/>
      <c r="I10" s="248"/>
      <c r="J10" s="654"/>
      <c r="K10" s="248"/>
      <c r="L10" s="248"/>
      <c r="M10" s="248"/>
      <c r="N10" s="248"/>
      <c r="O10" s="248"/>
      <c r="P10" s="2297"/>
      <c r="Q10" s="324" t="s">
        <v>525</v>
      </c>
      <c r="R10" s="598"/>
      <c r="S10" s="326" t="s">
        <v>502</v>
      </c>
    </row>
    <row r="11" spans="1:19">
      <c r="A11" s="633">
        <v>2</v>
      </c>
      <c r="B11" s="2899" t="s">
        <v>1170</v>
      </c>
      <c r="C11" s="2900"/>
      <c r="D11" s="246">
        <v>30</v>
      </c>
      <c r="E11" s="1609"/>
      <c r="F11" s="1619">
        <v>30</v>
      </c>
      <c r="G11" s="2512"/>
      <c r="H11" s="248"/>
      <c r="I11" s="248"/>
      <c r="J11" s="654"/>
      <c r="K11" s="248"/>
      <c r="L11" s="248"/>
      <c r="M11" s="248"/>
      <c r="N11" s="248"/>
      <c r="O11" s="248"/>
      <c r="P11" s="2297"/>
      <c r="Q11" s="3341" t="s">
        <v>1929</v>
      </c>
      <c r="R11" s="2914"/>
      <c r="S11" s="673" t="s">
        <v>1181</v>
      </c>
    </row>
    <row r="12" spans="1:19" ht="24.75" thickBot="1">
      <c r="A12" s="2520"/>
      <c r="B12" s="2971" t="s">
        <v>1171</v>
      </c>
      <c r="C12" s="2972"/>
      <c r="D12" s="2448"/>
      <c r="E12" s="1610"/>
      <c r="F12" s="1610"/>
      <c r="G12" s="1620"/>
      <c r="H12" s="1617"/>
      <c r="I12" s="1617"/>
      <c r="J12" s="1617"/>
      <c r="K12" s="1617"/>
      <c r="L12" s="1617"/>
      <c r="M12" s="1617"/>
      <c r="N12" s="1617"/>
      <c r="O12" s="1617"/>
      <c r="P12" s="2371"/>
      <c r="Q12" s="3339" t="s">
        <v>1930</v>
      </c>
      <c r="R12" s="3340"/>
      <c r="S12" s="674"/>
    </row>
    <row r="13" spans="1:19" ht="24.75" customHeight="1" thickBot="1">
      <c r="A13" s="1621"/>
      <c r="B13" s="2971" t="s">
        <v>1172</v>
      </c>
      <c r="C13" s="2972"/>
      <c r="D13" s="2448"/>
      <c r="E13" s="2512"/>
      <c r="F13" s="2502"/>
      <c r="G13" s="2512"/>
      <c r="H13" s="2502"/>
      <c r="I13" s="2512"/>
      <c r="J13" s="2503"/>
      <c r="K13" s="2512"/>
      <c r="L13" s="2512"/>
      <c r="M13" s="2512"/>
      <c r="N13" s="2512"/>
      <c r="O13" s="2512"/>
      <c r="P13" s="483"/>
      <c r="Q13" s="324" t="s">
        <v>510</v>
      </c>
      <c r="R13" s="325"/>
      <c r="S13" s="517"/>
    </row>
    <row r="14" spans="1:19">
      <c r="A14" s="1621"/>
      <c r="B14" s="2879" t="s">
        <v>1173</v>
      </c>
      <c r="C14" s="2880"/>
      <c r="D14" s="2448"/>
      <c r="E14" s="1611"/>
      <c r="F14" s="2361"/>
      <c r="G14" s="2512"/>
      <c r="H14" s="2502"/>
      <c r="I14" s="2512"/>
      <c r="J14" s="2503"/>
      <c r="K14" s="2512"/>
      <c r="L14" s="2512"/>
      <c r="M14" s="2512"/>
      <c r="N14" s="2512"/>
      <c r="O14" s="2512"/>
      <c r="P14" s="483"/>
      <c r="Q14" s="121" t="s">
        <v>1153</v>
      </c>
      <c r="R14" s="2471"/>
      <c r="S14" s="188"/>
    </row>
    <row r="15" spans="1:19" ht="24.75" customHeight="1" thickBot="1">
      <c r="A15" s="1621"/>
      <c r="B15" s="2879" t="s">
        <v>1174</v>
      </c>
      <c r="C15" s="2880"/>
      <c r="D15" s="2448"/>
      <c r="E15" s="2512"/>
      <c r="F15" s="2502"/>
      <c r="G15" s="2512"/>
      <c r="H15" s="2502"/>
      <c r="I15" s="2512"/>
      <c r="J15" s="2503"/>
      <c r="K15" s="2512"/>
      <c r="L15" s="2512"/>
      <c r="M15" s="2512"/>
      <c r="N15" s="2512"/>
      <c r="O15" s="2512"/>
      <c r="P15" s="483"/>
      <c r="Q15" s="73"/>
      <c r="R15" s="74"/>
      <c r="S15" s="75"/>
    </row>
    <row r="16" spans="1:19" ht="24.75" customHeight="1" thickBot="1">
      <c r="A16" s="2447"/>
      <c r="B16" s="2879" t="s">
        <v>1175</v>
      </c>
      <c r="C16" s="2880"/>
      <c r="D16" s="2448"/>
      <c r="E16" s="1623"/>
      <c r="F16" s="364"/>
      <c r="G16" s="2512"/>
      <c r="H16" s="2502"/>
      <c r="I16" s="2512"/>
      <c r="J16" s="2503"/>
      <c r="K16" s="2512"/>
      <c r="L16" s="2512"/>
      <c r="M16" s="2512"/>
      <c r="N16" s="2512"/>
      <c r="O16" s="2512"/>
      <c r="P16" s="483"/>
      <c r="Q16" s="324" t="s">
        <v>511</v>
      </c>
      <c r="R16" s="325"/>
      <c r="S16" s="517"/>
    </row>
    <row r="17" spans="1:19">
      <c r="A17" s="2447">
        <v>3</v>
      </c>
      <c r="B17" s="2973" t="s">
        <v>1176</v>
      </c>
      <c r="C17" s="2974"/>
      <c r="D17" s="200">
        <v>30</v>
      </c>
      <c r="E17" s="2512"/>
      <c r="F17" s="2502"/>
      <c r="G17" s="147">
        <v>3</v>
      </c>
      <c r="H17" s="147">
        <v>3</v>
      </c>
      <c r="I17" s="147">
        <v>3</v>
      </c>
      <c r="J17" s="147">
        <v>3</v>
      </c>
      <c r="K17" s="147">
        <v>3</v>
      </c>
      <c r="L17" s="147">
        <v>3</v>
      </c>
      <c r="M17" s="147">
        <v>3</v>
      </c>
      <c r="N17" s="147">
        <v>3</v>
      </c>
      <c r="O17" s="147">
        <v>3</v>
      </c>
      <c r="P17" s="2360">
        <v>3</v>
      </c>
      <c r="Q17" s="121"/>
      <c r="R17" s="208"/>
      <c r="S17" s="188"/>
    </row>
    <row r="18" spans="1:19" ht="24.75" thickBot="1">
      <c r="A18" s="2447">
        <v>4</v>
      </c>
      <c r="B18" s="2879" t="s">
        <v>1177</v>
      </c>
      <c r="C18" s="2880"/>
      <c r="D18" s="2521">
        <v>10</v>
      </c>
      <c r="E18" s="2512"/>
      <c r="F18" s="1509"/>
      <c r="G18" s="714">
        <v>1</v>
      </c>
      <c r="H18" s="714">
        <v>1</v>
      </c>
      <c r="I18" s="714">
        <v>1</v>
      </c>
      <c r="J18" s="714">
        <v>1</v>
      </c>
      <c r="K18" s="714">
        <v>1</v>
      </c>
      <c r="L18" s="714">
        <v>1</v>
      </c>
      <c r="M18" s="714">
        <v>1</v>
      </c>
      <c r="N18" s="714">
        <v>1</v>
      </c>
      <c r="O18" s="714">
        <v>1</v>
      </c>
      <c r="P18" s="2366">
        <v>1</v>
      </c>
      <c r="Q18" s="73"/>
      <c r="R18" s="74"/>
      <c r="S18" s="75"/>
    </row>
    <row r="19" spans="1:19" ht="24.75" customHeight="1" thickBot="1">
      <c r="A19" s="2447"/>
      <c r="B19" s="2879" t="s">
        <v>1852</v>
      </c>
      <c r="C19" s="2880"/>
      <c r="D19" s="2448"/>
      <c r="E19" s="305"/>
      <c r="F19" s="364"/>
      <c r="G19" s="2512"/>
      <c r="H19" s="657"/>
      <c r="I19" s="2512"/>
      <c r="J19" s="492"/>
      <c r="K19" s="305"/>
      <c r="L19" s="305"/>
      <c r="M19" s="305"/>
      <c r="N19" s="2512"/>
      <c r="O19" s="305"/>
      <c r="P19" s="491"/>
      <c r="Q19" s="2456" t="s">
        <v>504</v>
      </c>
      <c r="R19" s="2457"/>
      <c r="S19" s="2458"/>
    </row>
    <row r="20" spans="1:19" ht="24.75" customHeight="1">
      <c r="A20" s="2447"/>
      <c r="B20" s="2415" t="s">
        <v>1851</v>
      </c>
      <c r="C20" s="2416"/>
      <c r="D20" s="2448"/>
      <c r="E20" s="305"/>
      <c r="F20" s="364"/>
      <c r="G20" s="2512"/>
      <c r="H20" s="657"/>
      <c r="I20" s="2512"/>
      <c r="J20" s="492"/>
      <c r="K20" s="305"/>
      <c r="L20" s="305"/>
      <c r="M20" s="305"/>
      <c r="N20" s="2512"/>
      <c r="O20" s="305"/>
      <c r="P20" s="491"/>
      <c r="Q20" s="2915" t="s">
        <v>12</v>
      </c>
      <c r="R20" s="2916"/>
      <c r="S20" s="213" t="s">
        <v>13</v>
      </c>
    </row>
    <row r="21" spans="1:19" ht="24" customHeight="1">
      <c r="A21" s="2447">
        <v>5</v>
      </c>
      <c r="B21" s="2879" t="s">
        <v>1179</v>
      </c>
      <c r="C21" s="2880"/>
      <c r="D21" s="2448">
        <v>10</v>
      </c>
      <c r="E21" s="305"/>
      <c r="F21" s="490"/>
      <c r="G21" s="147">
        <v>1</v>
      </c>
      <c r="H21" s="147">
        <v>1</v>
      </c>
      <c r="I21" s="147">
        <v>1</v>
      </c>
      <c r="J21" s="147">
        <v>1</v>
      </c>
      <c r="K21" s="147">
        <v>1</v>
      </c>
      <c r="L21" s="147">
        <v>1</v>
      </c>
      <c r="M21" s="147">
        <v>1</v>
      </c>
      <c r="N21" s="147">
        <v>1</v>
      </c>
      <c r="O21" s="147">
        <v>1</v>
      </c>
      <c r="P21" s="2360">
        <v>1</v>
      </c>
      <c r="Q21" s="2883"/>
      <c r="R21" s="2884"/>
      <c r="S21" s="82"/>
    </row>
    <row r="22" spans="1:19" ht="24" customHeight="1">
      <c r="A22" s="2447">
        <v>6</v>
      </c>
      <c r="B22" s="2879" t="s">
        <v>1180</v>
      </c>
      <c r="C22" s="2880"/>
      <c r="D22" s="2448">
        <v>10</v>
      </c>
      <c r="E22" s="2512"/>
      <c r="F22" s="2512"/>
      <c r="G22" s="657"/>
      <c r="H22" s="2512"/>
      <c r="I22" s="2512"/>
      <c r="J22" s="2512"/>
      <c r="K22" s="2512"/>
      <c r="L22" s="2512"/>
      <c r="M22" s="2512"/>
      <c r="N22" s="2512"/>
      <c r="O22" s="123"/>
      <c r="P22" s="2360">
        <v>10</v>
      </c>
      <c r="Q22" s="2883"/>
      <c r="R22" s="2884"/>
      <c r="S22" s="82"/>
    </row>
    <row r="23" spans="1:19">
      <c r="A23" s="656"/>
      <c r="B23" s="2879"/>
      <c r="C23" s="2880"/>
      <c r="D23" s="2448"/>
      <c r="E23" s="2512"/>
      <c r="F23" s="2512"/>
      <c r="G23" s="657"/>
      <c r="H23" s="2512"/>
      <c r="I23" s="2512"/>
      <c r="J23" s="2512"/>
      <c r="K23" s="2512"/>
      <c r="L23" s="2512"/>
      <c r="M23" s="2512"/>
      <c r="N23" s="2512"/>
      <c r="O23" s="2512"/>
      <c r="P23" s="2190"/>
      <c r="Q23" s="3337"/>
      <c r="R23" s="3338"/>
      <c r="S23" s="559"/>
    </row>
    <row r="24" spans="1:19" ht="24.75" thickBot="1">
      <c r="A24" s="2447"/>
      <c r="B24" s="2879"/>
      <c r="C24" s="2880"/>
      <c r="D24" s="2448"/>
      <c r="E24" s="2512"/>
      <c r="F24" s="2512"/>
      <c r="G24" s="2512"/>
      <c r="H24" s="2512"/>
      <c r="I24" s="2512"/>
      <c r="J24" s="2512"/>
      <c r="K24" s="2512"/>
      <c r="L24" s="2512"/>
      <c r="M24" s="2512"/>
      <c r="N24" s="2512"/>
      <c r="O24" s="2512"/>
      <c r="P24" s="483"/>
      <c r="Q24" s="2469" t="s">
        <v>371</v>
      </c>
      <c r="R24" s="2470"/>
      <c r="S24" s="675">
        <f>+Q21+S21</f>
        <v>0</v>
      </c>
    </row>
    <row r="25" spans="1:19" ht="24.75" thickBot="1">
      <c r="A25" s="2447"/>
      <c r="B25" s="2899"/>
      <c r="C25" s="2900"/>
      <c r="D25" s="2448"/>
      <c r="E25" s="2512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2099"/>
      <c r="Q25" s="2456" t="s">
        <v>563</v>
      </c>
      <c r="R25" s="2457"/>
      <c r="S25" s="2458"/>
    </row>
    <row r="26" spans="1:19">
      <c r="A26" s="656"/>
      <c r="B26" s="2879"/>
      <c r="C26" s="2880"/>
      <c r="D26" s="2448"/>
      <c r="E26" s="2512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2099"/>
      <c r="Q26" s="2913" t="s">
        <v>1490</v>
      </c>
      <c r="R26" s="3281"/>
      <c r="S26" s="3282"/>
    </row>
    <row r="27" spans="1:19">
      <c r="A27" s="2447"/>
      <c r="B27" s="2879"/>
      <c r="C27" s="2880"/>
      <c r="D27" s="2448"/>
      <c r="E27" s="2512"/>
      <c r="F27" s="2512"/>
      <c r="G27" s="2512"/>
      <c r="H27" s="2512"/>
      <c r="I27" s="2512"/>
      <c r="J27" s="2512"/>
      <c r="K27" s="2512"/>
      <c r="L27" s="2512"/>
      <c r="M27" s="2512"/>
      <c r="N27" s="2512"/>
      <c r="O27" s="2512"/>
      <c r="P27" s="483"/>
      <c r="Q27" s="496"/>
      <c r="R27" s="456"/>
      <c r="S27" s="629"/>
    </row>
    <row r="28" spans="1:19">
      <c r="A28" s="656"/>
      <c r="B28" s="2881"/>
      <c r="C28" s="2882"/>
      <c r="D28" s="2521"/>
      <c r="E28" s="305"/>
      <c r="F28" s="695"/>
      <c r="G28" s="695"/>
      <c r="H28" s="695"/>
      <c r="I28" s="695"/>
      <c r="J28" s="695"/>
      <c r="K28" s="695"/>
      <c r="L28" s="695"/>
      <c r="M28" s="695"/>
      <c r="N28" s="695"/>
      <c r="O28" s="695"/>
      <c r="P28" s="2358"/>
      <c r="Q28" s="496"/>
      <c r="R28" s="456"/>
      <c r="S28" s="629"/>
    </row>
    <row r="29" spans="1:19">
      <c r="A29" s="2894" t="s">
        <v>61</v>
      </c>
      <c r="B29" s="2895"/>
      <c r="C29" s="2896"/>
      <c r="D29" s="2341">
        <f>SUM(D10:D28)</f>
        <v>100</v>
      </c>
      <c r="E29" s="93"/>
      <c r="F29" s="94"/>
      <c r="G29" s="93"/>
      <c r="H29" s="94"/>
      <c r="I29" s="93"/>
      <c r="J29" s="94"/>
      <c r="K29" s="95"/>
      <c r="L29" s="95"/>
      <c r="M29" s="95"/>
      <c r="N29" s="95"/>
      <c r="O29" s="95"/>
      <c r="P29" s="96"/>
      <c r="Q29" s="2891"/>
      <c r="R29" s="2892"/>
      <c r="S29" s="2893"/>
    </row>
    <row r="30" spans="1:19">
      <c r="A30" s="2885" t="s">
        <v>484</v>
      </c>
      <c r="B30" s="2886"/>
      <c r="C30" s="2887"/>
      <c r="D30" s="670" t="s">
        <v>68</v>
      </c>
      <c r="E30" s="97">
        <f>SUM(E10:E28)</f>
        <v>10</v>
      </c>
      <c r="F30" s="97">
        <f>SUM(F10:F29)</f>
        <v>30</v>
      </c>
      <c r="G30" s="97">
        <f>SUM(G10:G29)</f>
        <v>5</v>
      </c>
      <c r="H30" s="97">
        <f t="shared" ref="H30:P30" si="0">SUM(H10:H28)</f>
        <v>5</v>
      </c>
      <c r="I30" s="97">
        <f t="shared" si="0"/>
        <v>5</v>
      </c>
      <c r="J30" s="97">
        <f t="shared" si="0"/>
        <v>5</v>
      </c>
      <c r="K30" s="97">
        <f t="shared" si="0"/>
        <v>5</v>
      </c>
      <c r="L30" s="97">
        <f t="shared" si="0"/>
        <v>5</v>
      </c>
      <c r="M30" s="97">
        <f t="shared" si="0"/>
        <v>5</v>
      </c>
      <c r="N30" s="97">
        <f t="shared" si="0"/>
        <v>5</v>
      </c>
      <c r="O30" s="97">
        <f t="shared" si="0"/>
        <v>5</v>
      </c>
      <c r="P30" s="2098">
        <f t="shared" si="0"/>
        <v>15</v>
      </c>
      <c r="Q30" s="2891"/>
      <c r="R30" s="2892"/>
      <c r="S30" s="2893"/>
    </row>
    <row r="31" spans="1:19">
      <c r="A31" s="2888"/>
      <c r="B31" s="2889"/>
      <c r="C31" s="2890"/>
      <c r="D31" s="670" t="s">
        <v>69</v>
      </c>
      <c r="E31" s="99">
        <f>E30</f>
        <v>10</v>
      </c>
      <c r="F31" s="97">
        <f>SUM(E30:F30)</f>
        <v>40</v>
      </c>
      <c r="G31" s="97">
        <f>SUM(E30:G30)</f>
        <v>45</v>
      </c>
      <c r="H31" s="97">
        <f>SUM(E30:H30)</f>
        <v>50</v>
      </c>
      <c r="I31" s="97">
        <f>SUM(E30:I30)</f>
        <v>55</v>
      </c>
      <c r="J31" s="97">
        <f>SUM(E30:J30)</f>
        <v>60</v>
      </c>
      <c r="K31" s="97">
        <f>SUM(E30:K30)</f>
        <v>65</v>
      </c>
      <c r="L31" s="97">
        <f>SUM(E30:L30)</f>
        <v>70</v>
      </c>
      <c r="M31" s="97">
        <f>SUM(E30:M30)</f>
        <v>75</v>
      </c>
      <c r="N31" s="97">
        <f>SUM(E30:N30)</f>
        <v>80</v>
      </c>
      <c r="O31" s="97">
        <f>SUM(E30:O30)</f>
        <v>85</v>
      </c>
      <c r="P31" s="97">
        <f>SUM(E30:P30)</f>
        <v>100</v>
      </c>
      <c r="Q31" s="2938"/>
      <c r="R31" s="2939"/>
      <c r="S31" s="2940"/>
    </row>
    <row r="32" spans="1:19">
      <c r="A32" s="2831" t="s">
        <v>487</v>
      </c>
      <c r="B32" s="2832"/>
      <c r="C32" s="2833"/>
      <c r="D32" s="668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2"/>
      <c r="Q32" s="2837" t="s">
        <v>813</v>
      </c>
      <c r="R32" s="2838"/>
      <c r="S32" s="2839">
        <f>P33</f>
        <v>0</v>
      </c>
    </row>
    <row r="33" spans="1:19" ht="24.75" thickBot="1">
      <c r="A33" s="2834"/>
      <c r="B33" s="2835"/>
      <c r="C33" s="2836"/>
      <c r="D33" s="669" t="s">
        <v>72</v>
      </c>
      <c r="E33" s="104">
        <f>E32</f>
        <v>0</v>
      </c>
      <c r="F33" s="105">
        <f>SUM(E32:F32)</f>
        <v>0</v>
      </c>
      <c r="G33" s="105">
        <f>SUM(E32:G32)</f>
        <v>0</v>
      </c>
      <c r="H33" s="105">
        <f>SUM(E32:H32)</f>
        <v>0</v>
      </c>
      <c r="I33" s="105">
        <f>SUM(E32:I32)</f>
        <v>0</v>
      </c>
      <c r="J33" s="105">
        <f>SUM(E32:J32)</f>
        <v>0</v>
      </c>
      <c r="K33" s="105">
        <f>SUM(E32:K32)</f>
        <v>0</v>
      </c>
      <c r="L33" s="105">
        <f>SUM(E32:L32)</f>
        <v>0</v>
      </c>
      <c r="M33" s="105">
        <f>SUM(E32:M32)</f>
        <v>0</v>
      </c>
      <c r="N33" s="105">
        <f>SUM(E32:N32)</f>
        <v>0</v>
      </c>
      <c r="O33" s="105">
        <f>SUM(E32:O32)</f>
        <v>0</v>
      </c>
      <c r="P33" s="2363">
        <f>SUM(E32:P32)</f>
        <v>0</v>
      </c>
      <c r="Q33" s="2848" t="s">
        <v>814</v>
      </c>
      <c r="R33" s="2849"/>
      <c r="S33" s="2840"/>
    </row>
    <row r="34" spans="1:19" ht="24" hidden="1" customHeight="1">
      <c r="A34" s="2841" t="s">
        <v>386</v>
      </c>
      <c r="B34" s="2842"/>
      <c r="C34" s="2842"/>
      <c r="D34" s="2842"/>
      <c r="E34" s="2842"/>
      <c r="F34" s="2842"/>
      <c r="G34" s="2842"/>
      <c r="H34" s="2842"/>
      <c r="I34" s="2842"/>
      <c r="J34" s="2842"/>
      <c r="K34" s="2842"/>
      <c r="L34" s="2842"/>
      <c r="M34" s="2842"/>
      <c r="N34" s="2842"/>
      <c r="O34" s="2842"/>
      <c r="P34" s="2842"/>
      <c r="Q34" s="2842"/>
      <c r="R34" s="2842"/>
      <c r="S34" s="2843"/>
    </row>
    <row r="35" spans="1:19" ht="24.75" hidden="1" customHeight="1" thickBot="1">
      <c r="A35" s="2844" t="s">
        <v>387</v>
      </c>
      <c r="B35" s="2845"/>
      <c r="C35" s="2845"/>
      <c r="D35" s="2845"/>
      <c r="E35" s="2845"/>
      <c r="F35" s="2845"/>
      <c r="G35" s="2845"/>
      <c r="H35" s="2845"/>
      <c r="I35" s="2845"/>
      <c r="J35" s="2845"/>
      <c r="K35" s="2845"/>
      <c r="L35" s="2845"/>
      <c r="M35" s="2845"/>
      <c r="N35" s="2845"/>
      <c r="O35" s="2845"/>
      <c r="P35" s="2845"/>
      <c r="Q35" s="2845"/>
      <c r="R35" s="2845"/>
      <c r="S35" s="2846"/>
    </row>
    <row r="36" spans="1:19" hidden="1">
      <c r="Q36" s="2847" t="s">
        <v>719</v>
      </c>
      <c r="R36" s="2847"/>
      <c r="S36" s="2847"/>
    </row>
    <row r="37" spans="1:19" hidden="1">
      <c r="Q37" s="458"/>
      <c r="R37" s="865"/>
      <c r="S37" s="275"/>
    </row>
    <row r="38" spans="1:19" hidden="1">
      <c r="Q38" s="2829" t="s">
        <v>720</v>
      </c>
      <c r="R38" s="2829"/>
      <c r="S38" s="2829"/>
    </row>
    <row r="39" spans="1:19" hidden="1">
      <c r="Q39" s="2830" t="s">
        <v>731</v>
      </c>
      <c r="R39" s="2830"/>
      <c r="S39" s="2830"/>
    </row>
  </sheetData>
  <mergeCells count="51">
    <mergeCell ref="A6:B7"/>
    <mergeCell ref="Q12:R12"/>
    <mergeCell ref="B18:C18"/>
    <mergeCell ref="B19:C19"/>
    <mergeCell ref="B11:C11"/>
    <mergeCell ref="Q11:R11"/>
    <mergeCell ref="B12:C12"/>
    <mergeCell ref="B13:C13"/>
    <mergeCell ref="Q6:S6"/>
    <mergeCell ref="A8:C9"/>
    <mergeCell ref="C6:P7"/>
    <mergeCell ref="E8:P8"/>
    <mergeCell ref="B14:C14"/>
    <mergeCell ref="B15:C15"/>
    <mergeCell ref="B16:C16"/>
    <mergeCell ref="Q29:S29"/>
    <mergeCell ref="B10:C10"/>
    <mergeCell ref="A30:C31"/>
    <mergeCell ref="Q33:R33"/>
    <mergeCell ref="Q20:R20"/>
    <mergeCell ref="Q23:R23"/>
    <mergeCell ref="Q30:S30"/>
    <mergeCell ref="Q31:S31"/>
    <mergeCell ref="Q26:S26"/>
    <mergeCell ref="Q22:R22"/>
    <mergeCell ref="B25:C25"/>
    <mergeCell ref="B26:C26"/>
    <mergeCell ref="B22:C22"/>
    <mergeCell ref="Q38:S38"/>
    <mergeCell ref="Q39:S39"/>
    <mergeCell ref="B23:C23"/>
    <mergeCell ref="B24:C24"/>
    <mergeCell ref="B17:C17"/>
    <mergeCell ref="A32:C33"/>
    <mergeCell ref="Q32:R32"/>
    <mergeCell ref="S32:S33"/>
    <mergeCell ref="A34:S34"/>
    <mergeCell ref="A35:S35"/>
    <mergeCell ref="B21:C21"/>
    <mergeCell ref="Q21:R21"/>
    <mergeCell ref="B27:C27"/>
    <mergeCell ref="Q36:S36"/>
    <mergeCell ref="B28:C28"/>
    <mergeCell ref="A29:C29"/>
    <mergeCell ref="A1:S1"/>
    <mergeCell ref="A3:S3"/>
    <mergeCell ref="A4:B4"/>
    <mergeCell ref="C4:S4"/>
    <mergeCell ref="C5:P5"/>
    <mergeCell ref="Q5:S5"/>
    <mergeCell ref="A2:S2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20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0.39997558519241921"/>
  </sheetPr>
  <dimension ref="A1:S39"/>
  <sheetViews>
    <sheetView topLeftCell="A4" zoomScale="70" zoomScaleNormal="70" zoomScaleSheetLayoutView="40" zoomScalePageLayoutView="70" workbookViewId="0">
      <selection activeCell="H23" sqref="H23"/>
    </sheetView>
  </sheetViews>
  <sheetFormatPr defaultColWidth="8.5703125" defaultRowHeight="24"/>
  <cols>
    <col min="1" max="1" width="5.140625" style="15" customWidth="1"/>
    <col min="2" max="2" width="23.85546875" style="15" customWidth="1"/>
    <col min="3" max="3" width="37.5703125" style="15" customWidth="1"/>
    <col min="4" max="4" width="22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5" width="4.85546875" style="15" bestFit="1" customWidth="1"/>
    <col min="16" max="16" width="5.5703125" style="15" bestFit="1" customWidth="1"/>
    <col min="17" max="17" width="8.5703125" style="15"/>
    <col min="18" max="18" width="30.85546875" style="15" customWidth="1"/>
    <col min="19" max="19" width="18.57031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1432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24.75" thickBot="1">
      <c r="A4" s="2855" t="s">
        <v>786</v>
      </c>
      <c r="B4" s="2856"/>
      <c r="C4" s="3014" t="s">
        <v>1169</v>
      </c>
      <c r="D4" s="3015"/>
      <c r="E4" s="3015"/>
      <c r="F4" s="3015"/>
      <c r="G4" s="3015"/>
      <c r="H4" s="3015"/>
      <c r="I4" s="3015"/>
      <c r="J4" s="3015"/>
      <c r="K4" s="3015"/>
      <c r="L4" s="3015"/>
      <c r="M4" s="3015"/>
      <c r="N4" s="3015"/>
      <c r="O4" s="3015"/>
      <c r="P4" s="3015"/>
      <c r="Q4" s="3015"/>
      <c r="R4" s="3015"/>
      <c r="S4" s="3016"/>
    </row>
    <row r="5" spans="1:19">
      <c r="A5" s="1592" t="s">
        <v>63</v>
      </c>
      <c r="B5" s="1591"/>
      <c r="C5" s="3017" t="s">
        <v>1492</v>
      </c>
      <c r="D5" s="3017"/>
      <c r="E5" s="3017"/>
      <c r="F5" s="3017"/>
      <c r="G5" s="3017"/>
      <c r="H5" s="3017"/>
      <c r="I5" s="3017"/>
      <c r="J5" s="3017"/>
      <c r="K5" s="3017"/>
      <c r="L5" s="3017"/>
      <c r="M5" s="3017"/>
      <c r="N5" s="3017"/>
      <c r="O5" s="3017"/>
      <c r="P5" s="3017"/>
      <c r="Q5" s="2868" t="s">
        <v>564</v>
      </c>
      <c r="R5" s="2869"/>
      <c r="S5" s="2870"/>
    </row>
    <row r="6" spans="1:19">
      <c r="A6" s="2871" t="s">
        <v>62</v>
      </c>
      <c r="B6" s="2872"/>
      <c r="C6" s="2875" t="s">
        <v>1230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876"/>
      <c r="Q6" s="2921" t="s">
        <v>1778</v>
      </c>
      <c r="R6" s="2922"/>
      <c r="S6" s="2923"/>
    </row>
    <row r="7" spans="1:19" ht="24.75" thickBot="1">
      <c r="A7" s="2993"/>
      <c r="B7" s="2994"/>
      <c r="C7" s="2979"/>
      <c r="D7" s="2980"/>
      <c r="E7" s="2980"/>
      <c r="F7" s="2980"/>
      <c r="G7" s="2980"/>
      <c r="H7" s="2980"/>
      <c r="I7" s="2980"/>
      <c r="J7" s="2980"/>
      <c r="K7" s="2980"/>
      <c r="L7" s="2980"/>
      <c r="M7" s="2980"/>
      <c r="N7" s="2980"/>
      <c r="O7" s="2980"/>
      <c r="P7" s="2980"/>
      <c r="Q7" s="2459"/>
      <c r="R7" s="2460"/>
      <c r="S7" s="2461"/>
    </row>
    <row r="8" spans="1:19" ht="24.75" thickBot="1">
      <c r="A8" s="2903" t="s">
        <v>499</v>
      </c>
      <c r="B8" s="2904"/>
      <c r="C8" s="2905"/>
      <c r="D8" s="2426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2703" t="s">
        <v>613</v>
      </c>
      <c r="R8" s="1115"/>
      <c r="S8" s="1116"/>
    </row>
    <row r="9" spans="1:19" ht="24.75" thickBot="1">
      <c r="A9" s="2906"/>
      <c r="B9" s="2907"/>
      <c r="C9" s="2908"/>
      <c r="D9" s="2473" t="s">
        <v>486</v>
      </c>
      <c r="E9" s="788" t="s">
        <v>0</v>
      </c>
      <c r="F9" s="2307" t="s">
        <v>1</v>
      </c>
      <c r="G9" s="2308" t="s">
        <v>2</v>
      </c>
      <c r="H9" s="2309" t="s">
        <v>3</v>
      </c>
      <c r="I9" s="2309" t="s">
        <v>4</v>
      </c>
      <c r="J9" s="2309" t="s">
        <v>5</v>
      </c>
      <c r="K9" s="2309" t="s">
        <v>6</v>
      </c>
      <c r="L9" s="2309" t="s">
        <v>7</v>
      </c>
      <c r="M9" s="2309" t="s">
        <v>8</v>
      </c>
      <c r="N9" s="2309" t="s">
        <v>9</v>
      </c>
      <c r="O9" s="2309" t="s">
        <v>10</v>
      </c>
      <c r="P9" s="2310" t="s">
        <v>11</v>
      </c>
      <c r="Q9" s="278" t="s">
        <v>1014</v>
      </c>
      <c r="R9" s="278"/>
      <c r="S9" s="279"/>
    </row>
    <row r="10" spans="1:19" ht="24.75" thickBot="1">
      <c r="A10" s="2228">
        <v>1</v>
      </c>
      <c r="B10" s="2911" t="s">
        <v>1149</v>
      </c>
      <c r="C10" s="2912"/>
      <c r="D10" s="771">
        <v>10</v>
      </c>
      <c r="E10" s="522">
        <v>10</v>
      </c>
      <c r="F10" s="520"/>
      <c r="G10" s="2296"/>
      <c r="H10" s="520"/>
      <c r="I10" s="248"/>
      <c r="J10" s="654"/>
      <c r="K10" s="248"/>
      <c r="L10" s="248"/>
      <c r="M10" s="248"/>
      <c r="N10" s="248"/>
      <c r="O10" s="248"/>
      <c r="P10" s="2297"/>
      <c r="Q10" s="324" t="s">
        <v>525</v>
      </c>
      <c r="R10" s="598"/>
      <c r="S10" s="326" t="s">
        <v>502</v>
      </c>
    </row>
    <row r="11" spans="1:19">
      <c r="A11" s="633">
        <v>2</v>
      </c>
      <c r="B11" s="2899" t="s">
        <v>1170</v>
      </c>
      <c r="C11" s="2900"/>
      <c r="D11" s="246">
        <v>30</v>
      </c>
      <c r="E11" s="1609"/>
      <c r="F11" s="1619">
        <v>30</v>
      </c>
      <c r="G11" s="2512"/>
      <c r="H11" s="248"/>
      <c r="I11" s="248"/>
      <c r="J11" s="654"/>
      <c r="K11" s="248"/>
      <c r="L11" s="248"/>
      <c r="M11" s="248"/>
      <c r="N11" s="248"/>
      <c r="O11" s="248"/>
      <c r="P11" s="2297"/>
      <c r="Q11" s="2913" t="s">
        <v>1931</v>
      </c>
      <c r="R11" s="2914"/>
      <c r="S11" s="991" t="s">
        <v>1181</v>
      </c>
    </row>
    <row r="12" spans="1:19" ht="27.75">
      <c r="A12" s="2447"/>
      <c r="B12" s="2971" t="s">
        <v>1228</v>
      </c>
      <c r="C12" s="2972"/>
      <c r="D12" s="2448"/>
      <c r="E12" s="1610"/>
      <c r="F12" s="1610"/>
      <c r="G12" s="1620"/>
      <c r="H12" s="1617"/>
      <c r="I12" s="1617"/>
      <c r="J12" s="1617"/>
      <c r="K12" s="1617"/>
      <c r="L12" s="1617"/>
      <c r="M12" s="1617"/>
      <c r="N12" s="1617"/>
      <c r="O12" s="1617"/>
      <c r="P12" s="2297"/>
      <c r="Q12" s="3342" t="s">
        <v>1932</v>
      </c>
      <c r="R12" s="3343"/>
      <c r="S12" s="268"/>
    </row>
    <row r="13" spans="1:19" ht="28.5" thickBot="1">
      <c r="A13" s="656"/>
      <c r="B13" s="2971" t="s">
        <v>1918</v>
      </c>
      <c r="C13" s="2972"/>
      <c r="D13" s="2448"/>
      <c r="E13" s="1610"/>
      <c r="F13" s="1610"/>
      <c r="G13" s="1620"/>
      <c r="H13" s="1617"/>
      <c r="I13" s="1617"/>
      <c r="J13" s="1617"/>
      <c r="K13" s="1617"/>
      <c r="L13" s="1617"/>
      <c r="M13" s="1617"/>
      <c r="N13" s="1617"/>
      <c r="O13" s="1617"/>
      <c r="P13" s="2297"/>
      <c r="Q13" s="2380"/>
      <c r="R13" s="2379"/>
      <c r="S13" s="2378"/>
    </row>
    <row r="14" spans="1:19" ht="24.75" customHeight="1" thickBot="1">
      <c r="A14" s="2447">
        <v>3</v>
      </c>
      <c r="B14" s="2431" t="s">
        <v>1176</v>
      </c>
      <c r="C14" s="2432"/>
      <c r="D14" s="200">
        <v>30</v>
      </c>
      <c r="E14" s="2512"/>
      <c r="F14" s="2512"/>
      <c r="G14" s="147">
        <v>3.3</v>
      </c>
      <c r="H14" s="147">
        <v>3.3</v>
      </c>
      <c r="I14" s="147">
        <v>3.3</v>
      </c>
      <c r="J14" s="147">
        <v>3.3</v>
      </c>
      <c r="K14" s="147">
        <v>3.3</v>
      </c>
      <c r="L14" s="147">
        <v>3.3</v>
      </c>
      <c r="M14" s="147">
        <v>3.3</v>
      </c>
      <c r="N14" s="147">
        <v>3.3</v>
      </c>
      <c r="O14" s="147">
        <v>3.3</v>
      </c>
      <c r="P14" s="483"/>
      <c r="Q14" s="324" t="s">
        <v>510</v>
      </c>
      <c r="R14" s="325"/>
      <c r="S14" s="517"/>
    </row>
    <row r="15" spans="1:19" ht="24.75" customHeight="1">
      <c r="A15" s="2447">
        <v>4</v>
      </c>
      <c r="B15" s="2415" t="s">
        <v>1177</v>
      </c>
      <c r="C15" s="2416"/>
      <c r="D15" s="2521">
        <v>10</v>
      </c>
      <c r="E15" s="2512"/>
      <c r="F15" s="1509"/>
      <c r="G15" s="147">
        <v>1.1000000000000001</v>
      </c>
      <c r="H15" s="147">
        <v>1.1000000000000001</v>
      </c>
      <c r="I15" s="147">
        <v>1.1000000000000001</v>
      </c>
      <c r="J15" s="147">
        <v>1.1000000000000001</v>
      </c>
      <c r="K15" s="147">
        <v>1.1000000000000001</v>
      </c>
      <c r="L15" s="147">
        <v>1.1000000000000001</v>
      </c>
      <c r="M15" s="147">
        <v>1.1000000000000001</v>
      </c>
      <c r="N15" s="147">
        <v>1.1000000000000001</v>
      </c>
      <c r="O15" s="147">
        <v>1.1000000000000001</v>
      </c>
      <c r="P15" s="483"/>
      <c r="Q15" s="73"/>
      <c r="R15" s="74"/>
      <c r="S15" s="75"/>
    </row>
    <row r="16" spans="1:19">
      <c r="A16" s="2447"/>
      <c r="B16" s="2879" t="s">
        <v>1854</v>
      </c>
      <c r="C16" s="2880"/>
      <c r="D16" s="2448"/>
      <c r="E16" s="305"/>
      <c r="F16" s="1509"/>
      <c r="G16" s="2512"/>
      <c r="H16" s="657"/>
      <c r="I16" s="2512"/>
      <c r="J16" s="2512"/>
      <c r="K16" s="2512"/>
      <c r="L16" s="2512"/>
      <c r="M16" s="2512"/>
      <c r="N16" s="2512"/>
      <c r="O16" s="2512"/>
      <c r="P16" s="491"/>
      <c r="Q16" s="79" t="s">
        <v>25</v>
      </c>
      <c r="R16" s="2367"/>
      <c r="S16" s="81"/>
    </row>
    <row r="17" spans="1:19" ht="24.75" customHeight="1" thickBot="1">
      <c r="A17" s="2447"/>
      <c r="B17" s="2415" t="s">
        <v>1853</v>
      </c>
      <c r="C17" s="2416"/>
      <c r="D17" s="2448"/>
      <c r="E17" s="305"/>
      <c r="F17" s="1509"/>
      <c r="G17" s="2512"/>
      <c r="H17" s="657"/>
      <c r="I17" s="2512"/>
      <c r="J17" s="2512"/>
      <c r="K17" s="2512"/>
      <c r="L17" s="2512"/>
      <c r="M17" s="2512"/>
      <c r="N17" s="2512"/>
      <c r="O17" s="2512"/>
      <c r="P17" s="491"/>
      <c r="Q17" s="73"/>
      <c r="R17" s="74"/>
      <c r="S17" s="75"/>
    </row>
    <row r="18" spans="1:19" ht="24.75" customHeight="1" thickBot="1">
      <c r="A18" s="2447">
        <v>5</v>
      </c>
      <c r="B18" s="2879" t="s">
        <v>1179</v>
      </c>
      <c r="C18" s="2880"/>
      <c r="D18" s="2448">
        <v>10</v>
      </c>
      <c r="E18" s="305"/>
      <c r="F18" s="2512"/>
      <c r="G18" s="147">
        <v>1.1000000000000001</v>
      </c>
      <c r="H18" s="147">
        <v>1.1000000000000001</v>
      </c>
      <c r="I18" s="147">
        <v>1.1000000000000001</v>
      </c>
      <c r="J18" s="147">
        <v>1.1000000000000001</v>
      </c>
      <c r="K18" s="147">
        <v>1.1000000000000001</v>
      </c>
      <c r="L18" s="147">
        <v>1.1000000000000001</v>
      </c>
      <c r="M18" s="147">
        <v>1.1000000000000001</v>
      </c>
      <c r="N18" s="147">
        <v>1.1000000000000001</v>
      </c>
      <c r="O18" s="147">
        <v>1.1000000000000001</v>
      </c>
      <c r="P18" s="491"/>
      <c r="Q18" s="324" t="s">
        <v>511</v>
      </c>
      <c r="R18" s="325"/>
      <c r="S18" s="517"/>
    </row>
    <row r="19" spans="1:19" ht="24.75" customHeight="1">
      <c r="A19" s="2520">
        <v>6</v>
      </c>
      <c r="B19" s="2881" t="s">
        <v>1180</v>
      </c>
      <c r="C19" s="2882"/>
      <c r="D19" s="2521">
        <v>10</v>
      </c>
      <c r="E19" s="305"/>
      <c r="F19" s="305"/>
      <c r="G19" s="695"/>
      <c r="H19" s="305"/>
      <c r="I19" s="305"/>
      <c r="J19" s="305"/>
      <c r="K19" s="305"/>
      <c r="L19" s="305"/>
      <c r="M19" s="305"/>
      <c r="N19" s="305"/>
      <c r="O19" s="123"/>
      <c r="P19" s="2366">
        <v>10</v>
      </c>
      <c r="Q19" s="1257"/>
      <c r="R19" s="114"/>
      <c r="S19" s="843"/>
    </row>
    <row r="20" spans="1:19" ht="24.75" thickBot="1">
      <c r="A20" s="3346"/>
      <c r="B20" s="3347"/>
      <c r="C20" s="33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498"/>
      <c r="Q20" s="79"/>
      <c r="R20" s="80"/>
      <c r="S20" s="81"/>
    </row>
    <row r="21" spans="1:19" ht="24.75" customHeight="1" thickBot="1">
      <c r="A21" s="3155"/>
      <c r="B21" s="3156"/>
      <c r="C21" s="3157"/>
      <c r="D21" s="200"/>
      <c r="E21" s="2512"/>
      <c r="F21" s="1509"/>
      <c r="G21" s="2512"/>
      <c r="H21" s="657"/>
      <c r="I21" s="2512"/>
      <c r="J21" s="2512"/>
      <c r="K21" s="2512"/>
      <c r="L21" s="2512"/>
      <c r="M21" s="2512"/>
      <c r="N21" s="2512"/>
      <c r="O21" s="2512"/>
      <c r="P21" s="253"/>
      <c r="Q21" s="2456" t="s">
        <v>504</v>
      </c>
      <c r="R21" s="2457"/>
      <c r="S21" s="2458"/>
    </row>
    <row r="22" spans="1:19" ht="24" customHeight="1">
      <c r="A22" s="656"/>
      <c r="B22" s="2879"/>
      <c r="C22" s="2880"/>
      <c r="D22" s="2448"/>
      <c r="E22" s="305"/>
      <c r="F22" s="490"/>
      <c r="G22" s="2512"/>
      <c r="H22" s="2512"/>
      <c r="I22" s="2512"/>
      <c r="J22" s="2512"/>
      <c r="K22" s="2512"/>
      <c r="L22" s="2512"/>
      <c r="M22" s="2512"/>
      <c r="N22" s="2512"/>
      <c r="O22" s="2512"/>
      <c r="P22" s="491"/>
      <c r="Q22" s="3012" t="s">
        <v>12</v>
      </c>
      <c r="R22" s="3013"/>
      <c r="S22" s="213" t="s">
        <v>13</v>
      </c>
    </row>
    <row r="23" spans="1:19" ht="24" customHeight="1">
      <c r="A23" s="2447"/>
      <c r="B23" s="2879"/>
      <c r="C23" s="2880"/>
      <c r="D23" s="2448"/>
      <c r="E23" s="2512"/>
      <c r="F23" s="2512"/>
      <c r="G23" s="657"/>
      <c r="H23" s="2512"/>
      <c r="I23" s="2512"/>
      <c r="J23" s="2512"/>
      <c r="K23" s="2512"/>
      <c r="L23" s="2512"/>
      <c r="M23" s="2512"/>
      <c r="N23" s="2512"/>
      <c r="O23" s="364"/>
      <c r="P23" s="483"/>
      <c r="Q23" s="2919"/>
      <c r="R23" s="2920"/>
      <c r="S23" s="86"/>
    </row>
    <row r="24" spans="1:19">
      <c r="A24" s="656"/>
      <c r="B24" s="2879"/>
      <c r="C24" s="2880"/>
      <c r="D24" s="2448"/>
      <c r="E24" s="2512"/>
      <c r="F24" s="2512"/>
      <c r="G24" s="657"/>
      <c r="H24" s="2512"/>
      <c r="I24" s="2512"/>
      <c r="J24" s="2512"/>
      <c r="K24" s="2512"/>
      <c r="L24" s="2512"/>
      <c r="M24" s="2512"/>
      <c r="N24" s="2512"/>
      <c r="O24" s="2512"/>
      <c r="P24" s="2377"/>
      <c r="Q24" s="2420"/>
      <c r="R24" s="2488"/>
      <c r="S24" s="82"/>
    </row>
    <row r="25" spans="1:19" ht="24.75" thickBot="1">
      <c r="A25" s="2447"/>
      <c r="B25" s="2879"/>
      <c r="C25" s="2880"/>
      <c r="D25" s="2448"/>
      <c r="E25" s="2512"/>
      <c r="F25" s="2512"/>
      <c r="G25" s="2512"/>
      <c r="H25" s="2512"/>
      <c r="I25" s="2512"/>
      <c r="J25" s="2512"/>
      <c r="K25" s="2512"/>
      <c r="L25" s="2512"/>
      <c r="M25" s="2512"/>
      <c r="N25" s="2512"/>
      <c r="O25" s="2512"/>
      <c r="P25" s="483"/>
      <c r="Q25" s="2469" t="s">
        <v>371</v>
      </c>
      <c r="R25" s="2470"/>
      <c r="S25" s="675">
        <f>+Q23+S23</f>
        <v>0</v>
      </c>
    </row>
    <row r="26" spans="1:19" ht="24.75" thickBot="1">
      <c r="A26" s="2447"/>
      <c r="B26" s="2899"/>
      <c r="C26" s="2900"/>
      <c r="D26" s="2448"/>
      <c r="E26" s="2512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2099"/>
      <c r="Q26" s="2456" t="s">
        <v>563</v>
      </c>
      <c r="R26" s="2457"/>
      <c r="S26" s="2458"/>
    </row>
    <row r="27" spans="1:19">
      <c r="A27" s="656"/>
      <c r="B27" s="2881"/>
      <c r="C27" s="2882"/>
      <c r="D27" s="2448"/>
      <c r="E27" s="2512"/>
      <c r="F27" s="657"/>
      <c r="G27" s="657"/>
      <c r="H27" s="657"/>
      <c r="I27" s="657"/>
      <c r="J27" s="657"/>
      <c r="K27" s="657"/>
      <c r="L27" s="657"/>
      <c r="M27" s="657"/>
      <c r="N27" s="657"/>
      <c r="O27" s="657"/>
      <c r="P27" s="2099"/>
      <c r="Q27" s="738" t="s">
        <v>1152</v>
      </c>
      <c r="R27" s="2522"/>
      <c r="S27" s="2523"/>
    </row>
    <row r="28" spans="1:19">
      <c r="A28" s="2449"/>
      <c r="B28" s="3344"/>
      <c r="C28" s="3345"/>
      <c r="D28" s="2521"/>
      <c r="E28" s="305"/>
      <c r="F28" s="695"/>
      <c r="G28" s="695"/>
      <c r="H28" s="695"/>
      <c r="I28" s="695"/>
      <c r="J28" s="695"/>
      <c r="K28" s="695"/>
      <c r="L28" s="695"/>
      <c r="M28" s="695"/>
      <c r="N28" s="695"/>
      <c r="O28" s="695"/>
      <c r="P28" s="2358"/>
      <c r="Q28" s="496"/>
      <c r="R28" s="456"/>
      <c r="S28" s="629"/>
    </row>
    <row r="29" spans="1:19">
      <c r="A29" s="2894" t="s">
        <v>61</v>
      </c>
      <c r="B29" s="2895"/>
      <c r="C29" s="2896"/>
      <c r="D29" s="2341">
        <f>SUM(D10:D28)</f>
        <v>100</v>
      </c>
      <c r="E29" s="93"/>
      <c r="F29" s="94"/>
      <c r="G29" s="93"/>
      <c r="H29" s="94"/>
      <c r="I29" s="93"/>
      <c r="J29" s="94"/>
      <c r="K29" s="95"/>
      <c r="L29" s="95"/>
      <c r="M29" s="95"/>
      <c r="N29" s="95"/>
      <c r="O29" s="95"/>
      <c r="P29" s="95"/>
      <c r="Q29" s="496"/>
      <c r="R29" s="456"/>
      <c r="S29" s="629"/>
    </row>
    <row r="30" spans="1:19">
      <c r="A30" s="2885" t="s">
        <v>484</v>
      </c>
      <c r="B30" s="2886"/>
      <c r="C30" s="2887"/>
      <c r="D30" s="670" t="s">
        <v>68</v>
      </c>
      <c r="E30" s="97">
        <f t="shared" ref="E30:P30" si="0">SUM(E10:E28)</f>
        <v>10</v>
      </c>
      <c r="F30" s="97">
        <f t="shared" si="0"/>
        <v>30</v>
      </c>
      <c r="G30" s="97">
        <f t="shared" si="0"/>
        <v>5.5</v>
      </c>
      <c r="H30" s="97">
        <f t="shared" si="0"/>
        <v>5.5</v>
      </c>
      <c r="I30" s="97">
        <f t="shared" si="0"/>
        <v>5.5</v>
      </c>
      <c r="J30" s="97">
        <f t="shared" si="0"/>
        <v>5.5</v>
      </c>
      <c r="K30" s="97">
        <f t="shared" si="0"/>
        <v>5.5</v>
      </c>
      <c r="L30" s="97">
        <f t="shared" si="0"/>
        <v>5.5</v>
      </c>
      <c r="M30" s="97">
        <f t="shared" si="0"/>
        <v>5.5</v>
      </c>
      <c r="N30" s="97">
        <f t="shared" si="0"/>
        <v>5.5</v>
      </c>
      <c r="O30" s="97">
        <f t="shared" si="0"/>
        <v>5.5</v>
      </c>
      <c r="P30" s="2098">
        <f t="shared" si="0"/>
        <v>10</v>
      </c>
      <c r="Q30" s="2891"/>
      <c r="R30" s="2892"/>
      <c r="S30" s="2893"/>
    </row>
    <row r="31" spans="1:19">
      <c r="A31" s="2888"/>
      <c r="B31" s="2889"/>
      <c r="C31" s="2890"/>
      <c r="D31" s="670" t="s">
        <v>69</v>
      </c>
      <c r="E31" s="99">
        <f>E30</f>
        <v>10</v>
      </c>
      <c r="F31" s="97">
        <f>SUM(E30:F30)</f>
        <v>40</v>
      </c>
      <c r="G31" s="97">
        <f>SUM(E30:G30)</f>
        <v>45.5</v>
      </c>
      <c r="H31" s="97">
        <f>SUM(E30:H30)</f>
        <v>51</v>
      </c>
      <c r="I31" s="97">
        <f>SUM(E30:I30)</f>
        <v>56.5</v>
      </c>
      <c r="J31" s="97">
        <f>SUM(E30:J30)</f>
        <v>62</v>
      </c>
      <c r="K31" s="97">
        <f>SUM(E30:K30)</f>
        <v>67.5</v>
      </c>
      <c r="L31" s="97">
        <f>SUM(E30:L30)</f>
        <v>73</v>
      </c>
      <c r="M31" s="97">
        <f>SUM(E30:M30)</f>
        <v>78.5</v>
      </c>
      <c r="N31" s="97">
        <f>SUM(E30:N30)</f>
        <v>84</v>
      </c>
      <c r="O31" s="97">
        <f>SUM(E30:O30)</f>
        <v>89.5</v>
      </c>
      <c r="P31" s="1102">
        <f>SUM(E30:P30)</f>
        <v>99.5</v>
      </c>
      <c r="Q31" s="2938"/>
      <c r="R31" s="2939"/>
      <c r="S31" s="2940"/>
    </row>
    <row r="32" spans="1:19">
      <c r="A32" s="2831" t="s">
        <v>487</v>
      </c>
      <c r="B32" s="2832"/>
      <c r="C32" s="2833"/>
      <c r="D32" s="668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2"/>
      <c r="Q32" s="2837" t="s">
        <v>1839</v>
      </c>
      <c r="R32" s="2838"/>
      <c r="S32" s="2839">
        <f>P33</f>
        <v>0</v>
      </c>
    </row>
    <row r="33" spans="1:19" ht="24.75" thickBot="1">
      <c r="A33" s="2834"/>
      <c r="B33" s="2835"/>
      <c r="C33" s="2836"/>
      <c r="D33" s="669" t="s">
        <v>72</v>
      </c>
      <c r="E33" s="104">
        <f>E32</f>
        <v>0</v>
      </c>
      <c r="F33" s="105">
        <f>SUM(E32:F32)</f>
        <v>0</v>
      </c>
      <c r="G33" s="105">
        <f>SUM(E32:G32)</f>
        <v>0</v>
      </c>
      <c r="H33" s="105">
        <f>SUM(E32:H32)</f>
        <v>0</v>
      </c>
      <c r="I33" s="105">
        <f>SUM(E32:I32)</f>
        <v>0</v>
      </c>
      <c r="J33" s="105">
        <f>SUM(E32:J32)</f>
        <v>0</v>
      </c>
      <c r="K33" s="105">
        <f>SUM(E32:K32)</f>
        <v>0</v>
      </c>
      <c r="L33" s="105">
        <f>SUM(E32:L32)</f>
        <v>0</v>
      </c>
      <c r="M33" s="105">
        <f>SUM(E32:M32)</f>
        <v>0</v>
      </c>
      <c r="N33" s="105">
        <f>SUM(E32:N32)</f>
        <v>0</v>
      </c>
      <c r="O33" s="105">
        <f>SUM(E32:O32)</f>
        <v>0</v>
      </c>
      <c r="P33" s="2363">
        <f>SUM(E32:P32)</f>
        <v>0</v>
      </c>
      <c r="Q33" s="2848" t="s">
        <v>1838</v>
      </c>
      <c r="R33" s="2849"/>
      <c r="S33" s="2840"/>
    </row>
    <row r="34" spans="1:19" ht="24" hidden="1" customHeight="1">
      <c r="A34" s="2841" t="s">
        <v>386</v>
      </c>
      <c r="B34" s="2842"/>
      <c r="C34" s="2842"/>
      <c r="D34" s="2842"/>
      <c r="E34" s="2842"/>
      <c r="F34" s="2842"/>
      <c r="G34" s="2842"/>
      <c r="H34" s="2842"/>
      <c r="I34" s="2842"/>
      <c r="J34" s="2842"/>
      <c r="K34" s="2842"/>
      <c r="L34" s="2842"/>
      <c r="M34" s="2842"/>
      <c r="N34" s="2842"/>
      <c r="O34" s="2842"/>
      <c r="P34" s="2842"/>
      <c r="Q34" s="2842"/>
      <c r="R34" s="2842"/>
      <c r="S34" s="2843"/>
    </row>
    <row r="35" spans="1:19" ht="24.75" hidden="1" customHeight="1" thickBot="1">
      <c r="A35" s="2844" t="s">
        <v>387</v>
      </c>
      <c r="B35" s="2845"/>
      <c r="C35" s="2845"/>
      <c r="D35" s="2845"/>
      <c r="E35" s="2845"/>
      <c r="F35" s="2845"/>
      <c r="G35" s="2845"/>
      <c r="H35" s="2845"/>
      <c r="I35" s="2845"/>
      <c r="J35" s="2845"/>
      <c r="K35" s="2845"/>
      <c r="L35" s="2845"/>
      <c r="M35" s="2845"/>
      <c r="N35" s="2845"/>
      <c r="O35" s="2845"/>
      <c r="P35" s="2845"/>
      <c r="Q35" s="2845"/>
      <c r="R35" s="2845"/>
      <c r="S35" s="2846"/>
    </row>
    <row r="36" spans="1:19" hidden="1">
      <c r="Q36" s="2847" t="s">
        <v>719</v>
      </c>
      <c r="R36" s="2847"/>
      <c r="S36" s="2847"/>
    </row>
    <row r="37" spans="1:19" hidden="1">
      <c r="Q37" s="458"/>
      <c r="R37" s="865"/>
      <c r="S37" s="275"/>
    </row>
    <row r="38" spans="1:19" hidden="1">
      <c r="Q38" s="2829" t="s">
        <v>720</v>
      </c>
      <c r="R38" s="2829"/>
      <c r="S38" s="2829"/>
    </row>
    <row r="39" spans="1:19" hidden="1">
      <c r="Q39" s="2830" t="s">
        <v>731</v>
      </c>
      <c r="R39" s="2830"/>
      <c r="S39" s="2830"/>
    </row>
  </sheetData>
  <mergeCells count="45">
    <mergeCell ref="B23:C23"/>
    <mergeCell ref="B28:C28"/>
    <mergeCell ref="B25:C25"/>
    <mergeCell ref="B13:C13"/>
    <mergeCell ref="Q23:R23"/>
    <mergeCell ref="B24:C24"/>
    <mergeCell ref="B22:C22"/>
    <mergeCell ref="Q22:R22"/>
    <mergeCell ref="B18:C18"/>
    <mergeCell ref="B19:C19"/>
    <mergeCell ref="A20:C20"/>
    <mergeCell ref="A21:C21"/>
    <mergeCell ref="A30:C31"/>
    <mergeCell ref="Q30:S30"/>
    <mergeCell ref="Q31:S31"/>
    <mergeCell ref="A29:C29"/>
    <mergeCell ref="B26:C26"/>
    <mergeCell ref="B27:C27"/>
    <mergeCell ref="Q38:S38"/>
    <mergeCell ref="Q39:S39"/>
    <mergeCell ref="A32:C33"/>
    <mergeCell ref="Q32:R32"/>
    <mergeCell ref="S32:S33"/>
    <mergeCell ref="A34:S34"/>
    <mergeCell ref="A35:S35"/>
    <mergeCell ref="Q36:S36"/>
    <mergeCell ref="Q33:R33"/>
    <mergeCell ref="E8:P8"/>
    <mergeCell ref="A2:S2"/>
    <mergeCell ref="C6:P7"/>
    <mergeCell ref="B10:C10"/>
    <mergeCell ref="Q6:S6"/>
    <mergeCell ref="A8:C9"/>
    <mergeCell ref="A6:B7"/>
    <mergeCell ref="B11:C11"/>
    <mergeCell ref="Q11:R11"/>
    <mergeCell ref="B12:C12"/>
    <mergeCell ref="B16:C16"/>
    <mergeCell ref="Q12:R12"/>
    <mergeCell ref="A1:S1"/>
    <mergeCell ref="A3:S3"/>
    <mergeCell ref="A4:B4"/>
    <mergeCell ref="C4:S4"/>
    <mergeCell ref="C5:P5"/>
    <mergeCell ref="Q5:S5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21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0.39997558519241921"/>
  </sheetPr>
  <dimension ref="A1:S39"/>
  <sheetViews>
    <sheetView view="pageLayout" topLeftCell="A4" zoomScale="70" zoomScaleNormal="50" zoomScaleSheetLayoutView="50" zoomScalePageLayoutView="70" workbookViewId="0">
      <selection activeCell="H27" sqref="H27"/>
    </sheetView>
  </sheetViews>
  <sheetFormatPr defaultColWidth="8.5703125" defaultRowHeight="24"/>
  <cols>
    <col min="1" max="1" width="5.140625" style="15" customWidth="1"/>
    <col min="2" max="2" width="23.85546875" style="15" customWidth="1"/>
    <col min="3" max="3" width="40.140625" style="15" customWidth="1"/>
    <col min="4" max="4" width="22.140625" style="15" customWidth="1"/>
    <col min="5" max="5" width="5.42578125" style="15" customWidth="1"/>
    <col min="6" max="6" width="4.5703125" style="15" bestFit="1" customWidth="1"/>
    <col min="7" max="7" width="6.140625" style="15" customWidth="1"/>
    <col min="8" max="8" width="5.85546875" style="15" customWidth="1"/>
    <col min="9" max="10" width="6.42578125" style="15" customWidth="1"/>
    <col min="11" max="11" width="6.5703125" style="15" customWidth="1"/>
    <col min="12" max="12" width="6.140625" style="15" customWidth="1"/>
    <col min="13" max="13" width="5.85546875" style="15" customWidth="1"/>
    <col min="14" max="14" width="6.140625" style="15" customWidth="1"/>
    <col min="15" max="15" width="4.85546875" style="15" bestFit="1" customWidth="1"/>
    <col min="16" max="16" width="4.42578125" style="15" customWidth="1"/>
    <col min="17" max="17" width="8.5703125" style="15"/>
    <col min="18" max="18" width="26.5703125" style="15" customWidth="1"/>
    <col min="19" max="19" width="23.425781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1436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24.75" thickBot="1">
      <c r="A4" s="2855" t="s">
        <v>786</v>
      </c>
      <c r="B4" s="2856"/>
      <c r="C4" s="2857" t="s">
        <v>1183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24.75" thickBot="1">
      <c r="A5" s="1592" t="s">
        <v>63</v>
      </c>
      <c r="B5" s="1591"/>
      <c r="C5" s="2867" t="s">
        <v>1352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867"/>
      <c r="Q5" s="3035" t="s">
        <v>564</v>
      </c>
      <c r="R5" s="3036"/>
      <c r="S5" s="3037"/>
    </row>
    <row r="6" spans="1:19" ht="28.5" customHeight="1" thickBot="1">
      <c r="A6" s="2871" t="s">
        <v>62</v>
      </c>
      <c r="B6" s="3351"/>
      <c r="C6" s="2875" t="s">
        <v>1156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876"/>
      <c r="Q6" s="3025" t="s">
        <v>1778</v>
      </c>
      <c r="R6" s="3026"/>
      <c r="S6" s="3027"/>
    </row>
    <row r="7" spans="1:19" ht="24.75" thickBot="1">
      <c r="A7" s="2903" t="s">
        <v>499</v>
      </c>
      <c r="B7" s="2904"/>
      <c r="C7" s="2905"/>
      <c r="D7" s="2426" t="s">
        <v>585</v>
      </c>
      <c r="E7" s="2909" t="s">
        <v>582</v>
      </c>
      <c r="F7" s="2910"/>
      <c r="G7" s="2910"/>
      <c r="H7" s="2910"/>
      <c r="I7" s="2910"/>
      <c r="J7" s="2910"/>
      <c r="K7" s="2910"/>
      <c r="L7" s="2910"/>
      <c r="M7" s="2910"/>
      <c r="N7" s="2910"/>
      <c r="O7" s="2910"/>
      <c r="P7" s="2924"/>
      <c r="Q7" s="2342" t="s">
        <v>613</v>
      </c>
      <c r="R7" s="1115"/>
      <c r="S7" s="1116"/>
    </row>
    <row r="8" spans="1:19" ht="24.75" thickBot="1">
      <c r="A8" s="2906"/>
      <c r="B8" s="2907"/>
      <c r="C8" s="2908"/>
      <c r="D8" s="2473" t="s">
        <v>486</v>
      </c>
      <c r="E8" s="788" t="s">
        <v>0</v>
      </c>
      <c r="F8" s="2307" t="s">
        <v>1</v>
      </c>
      <c r="G8" s="2308" t="s">
        <v>2</v>
      </c>
      <c r="H8" s="2309" t="s">
        <v>3</v>
      </c>
      <c r="I8" s="2309" t="s">
        <v>4</v>
      </c>
      <c r="J8" s="2309" t="s">
        <v>5</v>
      </c>
      <c r="K8" s="2309" t="s">
        <v>6</v>
      </c>
      <c r="L8" s="2309" t="s">
        <v>7</v>
      </c>
      <c r="M8" s="2309" t="s">
        <v>8</v>
      </c>
      <c r="N8" s="2309" t="s">
        <v>9</v>
      </c>
      <c r="O8" s="2309" t="s">
        <v>10</v>
      </c>
      <c r="P8" s="2310" t="s">
        <v>11</v>
      </c>
      <c r="Q8" s="1007" t="s">
        <v>1014</v>
      </c>
      <c r="R8" s="278"/>
      <c r="S8" s="279"/>
    </row>
    <row r="9" spans="1:19" ht="24.75" thickBot="1">
      <c r="A9" s="2228">
        <v>1</v>
      </c>
      <c r="B9" s="2911" t="s">
        <v>1149</v>
      </c>
      <c r="C9" s="2912"/>
      <c r="D9" s="274">
        <v>10</v>
      </c>
      <c r="E9" s="522">
        <v>10</v>
      </c>
      <c r="F9" s="520"/>
      <c r="G9" s="248"/>
      <c r="H9" s="520"/>
      <c r="I9" s="248"/>
      <c r="J9" s="654"/>
      <c r="K9" s="248"/>
      <c r="L9" s="248"/>
      <c r="M9" s="248"/>
      <c r="N9" s="248"/>
      <c r="O9" s="248"/>
      <c r="P9" s="2297"/>
      <c r="Q9" s="324" t="s">
        <v>525</v>
      </c>
      <c r="R9" s="598"/>
      <c r="S9" s="326" t="s">
        <v>502</v>
      </c>
    </row>
    <row r="10" spans="1:19">
      <c r="A10" s="633">
        <v>2</v>
      </c>
      <c r="B10" s="2899" t="s">
        <v>1170</v>
      </c>
      <c r="C10" s="2900"/>
      <c r="D10" s="199">
        <v>30</v>
      </c>
      <c r="E10" s="1609"/>
      <c r="F10" s="1619">
        <v>30</v>
      </c>
      <c r="G10" s="2512"/>
      <c r="H10" s="2512"/>
      <c r="I10" s="2512"/>
      <c r="J10" s="2503"/>
      <c r="K10" s="2512"/>
      <c r="L10" s="2512"/>
      <c r="M10" s="2512"/>
      <c r="N10" s="2512"/>
      <c r="O10" s="2512"/>
      <c r="P10" s="483"/>
      <c r="Q10" s="2913" t="s">
        <v>1919</v>
      </c>
      <c r="R10" s="2914"/>
      <c r="S10" s="673" t="s">
        <v>1181</v>
      </c>
    </row>
    <row r="11" spans="1:19" ht="24.75" thickBot="1">
      <c r="A11" s="1621"/>
      <c r="B11" s="2971" t="s">
        <v>1171</v>
      </c>
      <c r="C11" s="2972"/>
      <c r="D11" s="200"/>
      <c r="E11" s="1609"/>
      <c r="F11" s="1609"/>
      <c r="G11" s="2185"/>
      <c r="H11" s="2186"/>
      <c r="I11" s="2186"/>
      <c r="J11" s="2186"/>
      <c r="K11" s="2186"/>
      <c r="L11" s="2186"/>
      <c r="M11" s="2186"/>
      <c r="N11" s="2186"/>
      <c r="O11" s="2186"/>
      <c r="P11" s="2381"/>
      <c r="Q11" s="3349" t="s">
        <v>1920</v>
      </c>
      <c r="R11" s="3350"/>
      <c r="S11" s="674"/>
    </row>
    <row r="12" spans="1:19" ht="24.75" customHeight="1" thickBot="1">
      <c r="A12" s="1621"/>
      <c r="B12" s="2971" t="s">
        <v>1172</v>
      </c>
      <c r="C12" s="2972"/>
      <c r="D12" s="200"/>
      <c r="E12" s="2512"/>
      <c r="F12" s="2502"/>
      <c r="G12" s="2512"/>
      <c r="H12" s="2502"/>
      <c r="I12" s="2512"/>
      <c r="J12" s="2503"/>
      <c r="K12" s="2512"/>
      <c r="L12" s="2512"/>
      <c r="M12" s="2512"/>
      <c r="N12" s="2512"/>
      <c r="O12" s="2512"/>
      <c r="P12" s="483"/>
      <c r="Q12" s="324" t="s">
        <v>510</v>
      </c>
      <c r="R12" s="325"/>
      <c r="S12" s="517"/>
    </row>
    <row r="13" spans="1:19">
      <c r="A13" s="1621"/>
      <c r="B13" s="2879" t="s">
        <v>1185</v>
      </c>
      <c r="C13" s="2880"/>
      <c r="D13" s="200"/>
      <c r="E13" s="2187"/>
      <c r="F13" s="2209"/>
      <c r="G13" s="2512"/>
      <c r="H13" s="2502"/>
      <c r="I13" s="2512"/>
      <c r="J13" s="2503"/>
      <c r="K13" s="2512"/>
      <c r="L13" s="2512"/>
      <c r="M13" s="2512"/>
      <c r="N13" s="2512"/>
      <c r="O13" s="2512"/>
      <c r="P13" s="483"/>
      <c r="Q13" s="987" t="s">
        <v>418</v>
      </c>
      <c r="R13" s="988"/>
      <c r="S13" s="843"/>
    </row>
    <row r="14" spans="1:19">
      <c r="A14" s="1621"/>
      <c r="B14" s="2879" t="s">
        <v>1855</v>
      </c>
      <c r="C14" s="2880"/>
      <c r="D14" s="200"/>
      <c r="E14" s="2512"/>
      <c r="F14" s="2502"/>
      <c r="G14" s="2512"/>
      <c r="H14" s="2502"/>
      <c r="I14" s="2512"/>
      <c r="J14" s="2503"/>
      <c r="K14" s="2512"/>
      <c r="L14" s="2512"/>
      <c r="M14" s="2512"/>
      <c r="N14" s="2512"/>
      <c r="O14" s="2512"/>
      <c r="P14" s="483"/>
      <c r="Q14" s="329"/>
      <c r="R14" s="80"/>
      <c r="S14" s="81"/>
    </row>
    <row r="15" spans="1:19" ht="24.75" customHeight="1" thickBot="1">
      <c r="A15" s="1621"/>
      <c r="B15" s="2879" t="s">
        <v>1493</v>
      </c>
      <c r="C15" s="2880"/>
      <c r="D15" s="200"/>
      <c r="E15" s="2512"/>
      <c r="F15" s="2502"/>
      <c r="G15" s="2512"/>
      <c r="H15" s="2502"/>
      <c r="I15" s="2512"/>
      <c r="J15" s="2503"/>
      <c r="K15" s="2512"/>
      <c r="L15" s="2512"/>
      <c r="M15" s="2512"/>
      <c r="N15" s="2512"/>
      <c r="O15" s="2512"/>
      <c r="P15" s="483"/>
      <c r="Q15" s="990"/>
      <c r="R15" s="468"/>
      <c r="S15" s="342"/>
    </row>
    <row r="16" spans="1:19" ht="24.75" customHeight="1" thickBot="1">
      <c r="A16" s="2447"/>
      <c r="B16" s="2879" t="s">
        <v>1175</v>
      </c>
      <c r="C16" s="2880"/>
      <c r="D16" s="200"/>
      <c r="E16" s="1509"/>
      <c r="F16" s="1821"/>
      <c r="G16" s="2512"/>
      <c r="H16" s="2502"/>
      <c r="I16" s="2512"/>
      <c r="J16" s="2503"/>
      <c r="K16" s="2512"/>
      <c r="L16" s="2512"/>
      <c r="M16" s="2512"/>
      <c r="N16" s="2512"/>
      <c r="O16" s="2512"/>
      <c r="P16" s="483"/>
      <c r="Q16" s="324" t="s">
        <v>511</v>
      </c>
      <c r="R16" s="325"/>
      <c r="S16" s="517"/>
    </row>
    <row r="17" spans="1:19">
      <c r="A17" s="2447">
        <v>3</v>
      </c>
      <c r="B17" s="2973" t="s">
        <v>1176</v>
      </c>
      <c r="C17" s="2974"/>
      <c r="D17" s="200">
        <v>30</v>
      </c>
      <c r="E17" s="2512"/>
      <c r="F17" s="2502"/>
      <c r="G17" s="147">
        <v>3.75</v>
      </c>
      <c r="H17" s="147">
        <v>3.75</v>
      </c>
      <c r="I17" s="147">
        <v>3.75</v>
      </c>
      <c r="J17" s="147">
        <v>3.75</v>
      </c>
      <c r="K17" s="147">
        <v>3.75</v>
      </c>
      <c r="L17" s="147">
        <v>3.75</v>
      </c>
      <c r="M17" s="147">
        <v>3.75</v>
      </c>
      <c r="N17" s="147">
        <v>3.75</v>
      </c>
      <c r="O17" s="2512"/>
      <c r="P17" s="483"/>
      <c r="Q17" s="121"/>
      <c r="R17" s="208"/>
      <c r="S17" s="188"/>
    </row>
    <row r="18" spans="1:19" ht="24.75" thickBot="1">
      <c r="A18" s="2447">
        <v>4</v>
      </c>
      <c r="B18" s="2879" t="s">
        <v>1177</v>
      </c>
      <c r="C18" s="2880"/>
      <c r="D18" s="200">
        <v>10</v>
      </c>
      <c r="E18" s="2512"/>
      <c r="F18" s="1509"/>
      <c r="G18" s="147">
        <v>1</v>
      </c>
      <c r="H18" s="147">
        <v>1</v>
      </c>
      <c r="I18" s="147">
        <v>1</v>
      </c>
      <c r="J18" s="147">
        <v>1</v>
      </c>
      <c r="K18" s="147">
        <v>1</v>
      </c>
      <c r="L18" s="147">
        <v>1</v>
      </c>
      <c r="M18" s="147">
        <v>1</v>
      </c>
      <c r="N18" s="147">
        <v>1</v>
      </c>
      <c r="O18" s="147">
        <v>1</v>
      </c>
      <c r="P18" s="2360">
        <v>1</v>
      </c>
      <c r="Q18" s="73"/>
      <c r="R18" s="74"/>
      <c r="S18" s="75"/>
    </row>
    <row r="19" spans="1:19" ht="24.75" customHeight="1" thickBot="1">
      <c r="A19" s="2447"/>
      <c r="B19" s="2879" t="s">
        <v>1852</v>
      </c>
      <c r="C19" s="2880"/>
      <c r="D19" s="200"/>
      <c r="E19" s="2512"/>
      <c r="F19" s="1821"/>
      <c r="G19" s="2512"/>
      <c r="H19" s="657"/>
      <c r="I19" s="2512"/>
      <c r="J19" s="2503"/>
      <c r="K19" s="2512"/>
      <c r="L19" s="2512"/>
      <c r="M19" s="2512"/>
      <c r="N19" s="2512"/>
      <c r="O19" s="2512"/>
      <c r="P19" s="483"/>
      <c r="Q19" s="2456" t="s">
        <v>504</v>
      </c>
      <c r="R19" s="2457"/>
      <c r="S19" s="2458"/>
    </row>
    <row r="20" spans="1:19" ht="24.75" customHeight="1">
      <c r="A20" s="2447"/>
      <c r="B20" s="2415" t="s">
        <v>1851</v>
      </c>
      <c r="C20" s="2416"/>
      <c r="D20" s="200"/>
      <c r="E20" s="2512"/>
      <c r="F20" s="1821"/>
      <c r="G20" s="2512"/>
      <c r="H20" s="684"/>
      <c r="I20" s="2512"/>
      <c r="J20" s="2503"/>
      <c r="K20" s="2512"/>
      <c r="L20" s="2512"/>
      <c r="M20" s="2512"/>
      <c r="N20" s="2502"/>
      <c r="O20" s="2512"/>
      <c r="P20" s="483"/>
      <c r="Q20" s="3352" t="s">
        <v>12</v>
      </c>
      <c r="R20" s="3353"/>
      <c r="S20" s="82" t="s">
        <v>13</v>
      </c>
    </row>
    <row r="21" spans="1:19" ht="24" customHeight="1">
      <c r="A21" s="2447">
        <v>5</v>
      </c>
      <c r="B21" s="2879" t="s">
        <v>1179</v>
      </c>
      <c r="C21" s="2880"/>
      <c r="D21" s="200">
        <v>10</v>
      </c>
      <c r="E21" s="2512"/>
      <c r="F21" s="2502"/>
      <c r="G21" s="2512"/>
      <c r="H21" s="2502"/>
      <c r="I21" s="2512"/>
      <c r="J21" s="2503"/>
      <c r="K21" s="2512"/>
      <c r="L21" s="2512"/>
      <c r="M21" s="2512"/>
      <c r="N21" s="456"/>
      <c r="O21" s="147">
        <v>10</v>
      </c>
      <c r="P21" s="483"/>
      <c r="Q21" s="276"/>
      <c r="R21" s="1117"/>
      <c r="S21" s="277"/>
    </row>
    <row r="22" spans="1:19" ht="24" customHeight="1">
      <c r="A22" s="2447">
        <v>6</v>
      </c>
      <c r="B22" s="2879" t="s">
        <v>1180</v>
      </c>
      <c r="C22" s="2880"/>
      <c r="D22" s="200">
        <v>10</v>
      </c>
      <c r="E22" s="2512"/>
      <c r="F22" s="2512"/>
      <c r="G22" s="657"/>
      <c r="H22" s="2512"/>
      <c r="I22" s="2512"/>
      <c r="J22" s="2512"/>
      <c r="K22" s="2512"/>
      <c r="L22" s="2512"/>
      <c r="M22" s="2512"/>
      <c r="N22" s="2512"/>
      <c r="O22" s="456"/>
      <c r="P22" s="2360">
        <v>10</v>
      </c>
      <c r="Q22" s="2917"/>
      <c r="R22" s="2918"/>
      <c r="S22" s="2359"/>
    </row>
    <row r="23" spans="1:19">
      <c r="A23" s="656"/>
      <c r="B23" s="2879"/>
      <c r="C23" s="2880"/>
      <c r="D23" s="2448"/>
      <c r="E23" s="2512"/>
      <c r="F23" s="2512"/>
      <c r="G23" s="657"/>
      <c r="H23" s="2512"/>
      <c r="I23" s="2512"/>
      <c r="J23" s="2512"/>
      <c r="K23" s="2512"/>
      <c r="L23" s="2512"/>
      <c r="M23" s="2512"/>
      <c r="N23" s="2512"/>
      <c r="O23" s="2512"/>
      <c r="P23" s="2190"/>
      <c r="Q23" s="2420"/>
      <c r="R23" s="2488"/>
      <c r="S23" s="82"/>
    </row>
    <row r="24" spans="1:19" ht="24.75" thickBot="1">
      <c r="A24" s="2447"/>
      <c r="B24" s="2879"/>
      <c r="C24" s="2880"/>
      <c r="D24" s="2448"/>
      <c r="E24" s="2512"/>
      <c r="F24" s="2512"/>
      <c r="G24" s="2512"/>
      <c r="H24" s="2512"/>
      <c r="I24" s="2512"/>
      <c r="J24" s="2512"/>
      <c r="K24" s="2512"/>
      <c r="L24" s="2512"/>
      <c r="M24" s="2512"/>
      <c r="N24" s="2512"/>
      <c r="O24" s="2512"/>
      <c r="P24" s="483"/>
      <c r="Q24" s="2469" t="s">
        <v>371</v>
      </c>
      <c r="R24" s="2470"/>
      <c r="S24" s="675">
        <f>+Q22+S22</f>
        <v>0</v>
      </c>
    </row>
    <row r="25" spans="1:19" ht="24.75" thickBot="1">
      <c r="A25" s="2447"/>
      <c r="B25" s="2899"/>
      <c r="C25" s="2900"/>
      <c r="D25" s="2448"/>
      <c r="E25" s="2512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2099"/>
      <c r="Q25" s="2456" t="s">
        <v>563</v>
      </c>
      <c r="R25" s="2457"/>
      <c r="S25" s="2458"/>
    </row>
    <row r="26" spans="1:19">
      <c r="A26" s="656"/>
      <c r="B26" s="2879"/>
      <c r="C26" s="2880"/>
      <c r="D26" s="2448"/>
      <c r="E26" s="2512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2099"/>
      <c r="Q26" s="738" t="s">
        <v>1152</v>
      </c>
      <c r="R26" s="2522"/>
      <c r="S26" s="2523"/>
    </row>
    <row r="27" spans="1:19">
      <c r="A27" s="2447"/>
      <c r="B27" s="2879"/>
      <c r="C27" s="2880"/>
      <c r="D27" s="2448"/>
      <c r="E27" s="2512"/>
      <c r="F27" s="2512"/>
      <c r="G27" s="2512"/>
      <c r="H27" s="2512"/>
      <c r="I27" s="2512"/>
      <c r="J27" s="2512"/>
      <c r="K27" s="2512"/>
      <c r="L27" s="2512"/>
      <c r="M27" s="2512"/>
      <c r="N27" s="2512"/>
      <c r="O27" s="2512"/>
      <c r="P27" s="483"/>
      <c r="Q27" s="2891"/>
      <c r="R27" s="2892"/>
      <c r="S27" s="2893"/>
    </row>
    <row r="28" spans="1:19">
      <c r="A28" s="656"/>
      <c r="B28" s="2879"/>
      <c r="C28" s="2880"/>
      <c r="D28" s="2448"/>
      <c r="E28" s="2512"/>
      <c r="F28" s="657"/>
      <c r="G28" s="657"/>
      <c r="H28" s="657"/>
      <c r="I28" s="657"/>
      <c r="J28" s="657"/>
      <c r="K28" s="657"/>
      <c r="L28" s="657"/>
      <c r="M28" s="657"/>
      <c r="N28" s="657"/>
      <c r="O28" s="657"/>
      <c r="P28" s="2099"/>
      <c r="Q28" s="2891"/>
      <c r="R28" s="2892"/>
      <c r="S28" s="2893"/>
    </row>
    <row r="29" spans="1:19">
      <c r="A29" s="3003" t="s">
        <v>61</v>
      </c>
      <c r="B29" s="3004"/>
      <c r="C29" s="3005"/>
      <c r="D29" s="111">
        <f>SUM(D9:D28)</f>
        <v>100</v>
      </c>
      <c r="E29" s="664"/>
      <c r="F29" s="665"/>
      <c r="G29" s="664"/>
      <c r="H29" s="665"/>
      <c r="I29" s="664"/>
      <c r="J29" s="665"/>
      <c r="K29" s="666"/>
      <c r="L29" s="666"/>
      <c r="M29" s="666"/>
      <c r="N29" s="666"/>
      <c r="O29" s="666"/>
      <c r="P29" s="666"/>
      <c r="Q29" s="496"/>
      <c r="R29" s="456"/>
      <c r="S29" s="629"/>
    </row>
    <row r="30" spans="1:19">
      <c r="A30" s="2885" t="s">
        <v>484</v>
      </c>
      <c r="B30" s="2886"/>
      <c r="C30" s="2887"/>
      <c r="D30" s="670" t="s">
        <v>68</v>
      </c>
      <c r="E30" s="97">
        <f>SUM(E9:E28)</f>
        <v>10</v>
      </c>
      <c r="F30" s="97">
        <f>SUM(F9:F29)</f>
        <v>30</v>
      </c>
      <c r="G30" s="97">
        <f>SUM(G9:G29)</f>
        <v>4.75</v>
      </c>
      <c r="H30" s="97">
        <f>SUM(H9:H28)</f>
        <v>4.75</v>
      </c>
      <c r="I30" s="97">
        <f>SUM(I9:I29)</f>
        <v>4.75</v>
      </c>
      <c r="J30" s="97">
        <f>SUM(J9:J29)</f>
        <v>4.75</v>
      </c>
      <c r="K30" s="97">
        <f>SUM(K9:K28)</f>
        <v>4.75</v>
      </c>
      <c r="L30" s="97">
        <f>SUM(L9:L29)</f>
        <v>4.75</v>
      </c>
      <c r="M30" s="97">
        <f>SUM(M9:M29)</f>
        <v>4.75</v>
      </c>
      <c r="N30" s="97">
        <f>SUM(N9:N28)</f>
        <v>4.75</v>
      </c>
      <c r="O30" s="97">
        <f>SUM(O9:O29)</f>
        <v>11</v>
      </c>
      <c r="P30" s="2098">
        <f>SUM(P9:P29)</f>
        <v>11</v>
      </c>
      <c r="Q30" s="496"/>
      <c r="R30" s="456"/>
      <c r="S30" s="629"/>
    </row>
    <row r="31" spans="1:19">
      <c r="A31" s="2888"/>
      <c r="B31" s="2889"/>
      <c r="C31" s="2890"/>
      <c r="D31" s="670" t="s">
        <v>69</v>
      </c>
      <c r="E31" s="99">
        <f>E30</f>
        <v>10</v>
      </c>
      <c r="F31" s="97">
        <f t="shared" ref="F31:O31" si="0">+E31+F30</f>
        <v>40</v>
      </c>
      <c r="G31" s="97">
        <f t="shared" si="0"/>
        <v>44.75</v>
      </c>
      <c r="H31" s="97">
        <f t="shared" si="0"/>
        <v>49.5</v>
      </c>
      <c r="I31" s="97">
        <f t="shared" si="0"/>
        <v>54.25</v>
      </c>
      <c r="J31" s="97">
        <f t="shared" si="0"/>
        <v>59</v>
      </c>
      <c r="K31" s="97">
        <f t="shared" si="0"/>
        <v>63.75</v>
      </c>
      <c r="L31" s="97">
        <f t="shared" si="0"/>
        <v>68.5</v>
      </c>
      <c r="M31" s="97">
        <f t="shared" si="0"/>
        <v>73.25</v>
      </c>
      <c r="N31" s="97">
        <f t="shared" si="0"/>
        <v>78</v>
      </c>
      <c r="O31" s="97">
        <f t="shared" si="0"/>
        <v>89</v>
      </c>
      <c r="P31" s="2098">
        <v>100</v>
      </c>
      <c r="Q31" s="2938"/>
      <c r="R31" s="2939"/>
      <c r="S31" s="2940"/>
    </row>
    <row r="32" spans="1:19">
      <c r="A32" s="2831" t="s">
        <v>487</v>
      </c>
      <c r="B32" s="2832"/>
      <c r="C32" s="2833"/>
      <c r="D32" s="668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2"/>
      <c r="Q32" s="2837" t="s">
        <v>614</v>
      </c>
      <c r="R32" s="2838"/>
      <c r="S32" s="2839">
        <f>P33</f>
        <v>0</v>
      </c>
    </row>
    <row r="33" spans="1:19" ht="24.75" thickBot="1">
      <c r="A33" s="2834"/>
      <c r="B33" s="2835"/>
      <c r="C33" s="2836"/>
      <c r="D33" s="669" t="s">
        <v>72</v>
      </c>
      <c r="E33" s="104">
        <f>E32</f>
        <v>0</v>
      </c>
      <c r="F33" s="105">
        <f>SUM(E32:F32)</f>
        <v>0</v>
      </c>
      <c r="G33" s="105">
        <f>SUM(E32:G32)</f>
        <v>0</v>
      </c>
      <c r="H33" s="105">
        <f>SUM(E32:H32)</f>
        <v>0</v>
      </c>
      <c r="I33" s="105">
        <f>SUM(E32:I32)</f>
        <v>0</v>
      </c>
      <c r="J33" s="105">
        <f>SUM(E32:J32)</f>
        <v>0</v>
      </c>
      <c r="K33" s="105">
        <f>SUM(E32:K32)</f>
        <v>0</v>
      </c>
      <c r="L33" s="105">
        <f>SUM(E32:L32)</f>
        <v>0</v>
      </c>
      <c r="M33" s="105">
        <f>SUM(E32:M32)</f>
        <v>0</v>
      </c>
      <c r="N33" s="105">
        <f>SUM(E32:N32)</f>
        <v>0</v>
      </c>
      <c r="O33" s="105">
        <f>SUM(E32:O32)</f>
        <v>0</v>
      </c>
      <c r="P33" s="2363">
        <f>SUM(E32:P32)</f>
        <v>0</v>
      </c>
      <c r="Q33" s="197"/>
      <c r="R33" s="201"/>
      <c r="S33" s="2840"/>
    </row>
    <row r="34" spans="1:19" ht="24" hidden="1" customHeight="1">
      <c r="A34" s="2841" t="s">
        <v>386</v>
      </c>
      <c r="B34" s="2842"/>
      <c r="C34" s="2842"/>
      <c r="D34" s="2842"/>
      <c r="E34" s="2842"/>
      <c r="F34" s="2842"/>
      <c r="G34" s="2842"/>
      <c r="H34" s="2842"/>
      <c r="I34" s="2842"/>
      <c r="J34" s="2842"/>
      <c r="K34" s="2842"/>
      <c r="L34" s="2842"/>
      <c r="M34" s="2842"/>
      <c r="N34" s="2842"/>
      <c r="O34" s="2842"/>
      <c r="P34" s="2842"/>
      <c r="Q34" s="2842"/>
      <c r="R34" s="2842"/>
      <c r="S34" s="2843"/>
    </row>
    <row r="35" spans="1:19" ht="24.75" hidden="1" customHeight="1" thickBot="1">
      <c r="A35" s="2844" t="s">
        <v>387</v>
      </c>
      <c r="B35" s="2845"/>
      <c r="C35" s="2845"/>
      <c r="D35" s="2845"/>
      <c r="E35" s="2845"/>
      <c r="F35" s="2845"/>
      <c r="G35" s="2845"/>
      <c r="H35" s="2845"/>
      <c r="I35" s="2845"/>
      <c r="J35" s="2845"/>
      <c r="K35" s="2845"/>
      <c r="L35" s="2845"/>
      <c r="M35" s="2845"/>
      <c r="N35" s="2845"/>
      <c r="O35" s="2845"/>
      <c r="P35" s="2845"/>
      <c r="Q35" s="2845"/>
      <c r="R35" s="2845"/>
      <c r="S35" s="2846"/>
    </row>
    <row r="36" spans="1:19" hidden="1">
      <c r="Q36" s="2847" t="s">
        <v>719</v>
      </c>
      <c r="R36" s="2847"/>
      <c r="S36" s="2847"/>
    </row>
    <row r="37" spans="1:19" hidden="1">
      <c r="Q37" s="458"/>
      <c r="R37" s="865"/>
      <c r="S37" s="275"/>
    </row>
    <row r="38" spans="1:19" hidden="1">
      <c r="Q38" s="2829" t="s">
        <v>720</v>
      </c>
      <c r="R38" s="2829"/>
      <c r="S38" s="2829"/>
    </row>
    <row r="39" spans="1:19" hidden="1">
      <c r="Q39" s="2830" t="s">
        <v>731</v>
      </c>
      <c r="R39" s="2830"/>
      <c r="S39" s="2830"/>
    </row>
  </sheetData>
  <mergeCells count="48">
    <mergeCell ref="Q27:S27"/>
    <mergeCell ref="A30:C31"/>
    <mergeCell ref="Q28:S28"/>
    <mergeCell ref="Q31:S31"/>
    <mergeCell ref="A29:C29"/>
    <mergeCell ref="Q38:S38"/>
    <mergeCell ref="Q39:S39"/>
    <mergeCell ref="A32:C33"/>
    <mergeCell ref="Q32:R32"/>
    <mergeCell ref="S32:S33"/>
    <mergeCell ref="A34:S34"/>
    <mergeCell ref="A35:S35"/>
    <mergeCell ref="Q36:S36"/>
    <mergeCell ref="B25:C25"/>
    <mergeCell ref="B26:C26"/>
    <mergeCell ref="B27:C27"/>
    <mergeCell ref="B22:C22"/>
    <mergeCell ref="B28:C28"/>
    <mergeCell ref="B24:C24"/>
    <mergeCell ref="B19:C19"/>
    <mergeCell ref="B21:C21"/>
    <mergeCell ref="Q22:R22"/>
    <mergeCell ref="B23:C23"/>
    <mergeCell ref="Q20:R20"/>
    <mergeCell ref="A6:B6"/>
    <mergeCell ref="Q6:S6"/>
    <mergeCell ref="A7:C8"/>
    <mergeCell ref="E7:P7"/>
    <mergeCell ref="C6:P6"/>
    <mergeCell ref="Q10:R10"/>
    <mergeCell ref="B11:C11"/>
    <mergeCell ref="B12:C12"/>
    <mergeCell ref="B13:C13"/>
    <mergeCell ref="B9:C9"/>
    <mergeCell ref="Q11:R11"/>
    <mergeCell ref="A1:S1"/>
    <mergeCell ref="A3:S3"/>
    <mergeCell ref="A4:B4"/>
    <mergeCell ref="C4:S4"/>
    <mergeCell ref="C5:P5"/>
    <mergeCell ref="Q5:S5"/>
    <mergeCell ref="A2:S2"/>
    <mergeCell ref="B14:C14"/>
    <mergeCell ref="B16:C16"/>
    <mergeCell ref="B17:C17"/>
    <mergeCell ref="B18:C18"/>
    <mergeCell ref="B10:C10"/>
    <mergeCell ref="B15:C15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5" orientation="landscape" r:id="rId1"/>
  <headerFooter scaleWithDoc="0" alignWithMargins="0">
    <oddHeader>&amp;R&amp;"Angsana New,ธรรมดา"&amp;18 22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/>
  </sheetPr>
  <dimension ref="A1:U33"/>
  <sheetViews>
    <sheetView zoomScale="50" zoomScaleNormal="50" zoomScalePageLayoutView="70" workbookViewId="0">
      <selection activeCell="G28" sqref="G28"/>
    </sheetView>
  </sheetViews>
  <sheetFormatPr defaultColWidth="8.5703125" defaultRowHeight="24"/>
  <cols>
    <col min="1" max="1" width="9" style="18" customWidth="1"/>
    <col min="2" max="2" width="23" style="18" customWidth="1"/>
    <col min="3" max="3" width="21.5703125" style="18" customWidth="1"/>
    <col min="4" max="4" width="18.28515625" style="18" customWidth="1"/>
    <col min="5" max="5" width="4.140625" style="18" bestFit="1" customWidth="1"/>
    <col min="6" max="6" width="4.42578125" style="18" bestFit="1" customWidth="1"/>
    <col min="7" max="7" width="4" style="18" bestFit="1" customWidth="1"/>
    <col min="8" max="8" width="4.140625" style="18" bestFit="1" customWidth="1"/>
    <col min="9" max="9" width="4.42578125" style="18" bestFit="1" customWidth="1"/>
    <col min="10" max="10" width="4.140625" style="18" bestFit="1" customWidth="1"/>
    <col min="11" max="12" width="4.42578125" style="18" bestFit="1" customWidth="1"/>
    <col min="13" max="16" width="4.140625" style="18" bestFit="1" customWidth="1"/>
    <col min="17" max="17" width="9" style="18" customWidth="1"/>
    <col min="18" max="18" width="36.85546875" style="18" customWidth="1"/>
    <col min="19" max="19" width="28.42578125" style="18" customWidth="1"/>
    <col min="20" max="16384" width="8.5703125" style="18"/>
  </cols>
  <sheetData>
    <row r="1" spans="1:19">
      <c r="A1" s="3426" t="s">
        <v>1013</v>
      </c>
      <c r="B1" s="3373"/>
      <c r="C1" s="3373"/>
      <c r="D1" s="3373"/>
      <c r="E1" s="3373"/>
      <c r="F1" s="3373"/>
      <c r="G1" s="3373"/>
      <c r="H1" s="3373"/>
      <c r="I1" s="3373"/>
      <c r="J1" s="3373"/>
      <c r="K1" s="3373"/>
      <c r="L1" s="3373"/>
      <c r="M1" s="3373"/>
      <c r="N1" s="3373"/>
      <c r="O1" s="3373"/>
      <c r="P1" s="3373"/>
      <c r="Q1" s="3373"/>
      <c r="R1" s="3373"/>
      <c r="S1" s="3427"/>
    </row>
    <row r="2" spans="1:19" hidden="1">
      <c r="A2" s="3438" t="s">
        <v>1433</v>
      </c>
      <c r="B2" s="3439"/>
      <c r="C2" s="3439"/>
      <c r="D2" s="3439"/>
      <c r="E2" s="3439"/>
      <c r="F2" s="3439"/>
      <c r="G2" s="3439"/>
      <c r="H2" s="3439"/>
      <c r="I2" s="3439"/>
      <c r="J2" s="3439"/>
      <c r="K2" s="3439"/>
      <c r="L2" s="3439"/>
      <c r="M2" s="3439"/>
      <c r="N2" s="3439"/>
      <c r="O2" s="3439"/>
      <c r="P2" s="3439"/>
      <c r="Q2" s="3439"/>
      <c r="R2" s="3439"/>
      <c r="S2" s="3440"/>
    </row>
    <row r="3" spans="1:19" ht="24.75" thickBot="1">
      <c r="A3" s="3428" t="s">
        <v>1436</v>
      </c>
      <c r="B3" s="2853"/>
      <c r="C3" s="2853"/>
      <c r="D3" s="2853"/>
      <c r="E3" s="2853"/>
      <c r="F3" s="2853"/>
      <c r="G3" s="2853"/>
      <c r="H3" s="2853"/>
      <c r="I3" s="2853"/>
      <c r="J3" s="2853"/>
      <c r="K3" s="2853"/>
      <c r="L3" s="2853"/>
      <c r="M3" s="2853"/>
      <c r="N3" s="2853"/>
      <c r="O3" s="2853"/>
      <c r="P3" s="2853"/>
      <c r="Q3" s="2853"/>
      <c r="R3" s="2853"/>
      <c r="S3" s="2854"/>
    </row>
    <row r="4" spans="1:19" s="2064" customFormat="1" ht="24.95" customHeight="1">
      <c r="A4" s="3441" t="s">
        <v>788</v>
      </c>
      <c r="B4" s="3442"/>
      <c r="C4" s="3445" t="s">
        <v>1357</v>
      </c>
      <c r="D4" s="3446"/>
      <c r="E4" s="3446"/>
      <c r="F4" s="3446"/>
      <c r="G4" s="3446"/>
      <c r="H4" s="3446"/>
      <c r="I4" s="3446"/>
      <c r="J4" s="3446"/>
      <c r="K4" s="3446"/>
      <c r="L4" s="3446"/>
      <c r="M4" s="3446"/>
      <c r="N4" s="3446"/>
      <c r="O4" s="3446"/>
      <c r="P4" s="3446"/>
      <c r="Q4" s="3446"/>
      <c r="R4" s="3446"/>
      <c r="S4" s="3447"/>
    </row>
    <row r="5" spans="1:19" s="2064" customFormat="1" ht="24.95" customHeight="1" thickBot="1">
      <c r="A5" s="3443"/>
      <c r="B5" s="3444"/>
      <c r="C5" s="3448" t="s">
        <v>1358</v>
      </c>
      <c r="D5" s="3448"/>
      <c r="E5" s="3448"/>
      <c r="F5" s="3448"/>
      <c r="G5" s="3448"/>
      <c r="H5" s="3448"/>
      <c r="I5" s="3448"/>
      <c r="J5" s="3448"/>
      <c r="K5" s="3448"/>
      <c r="L5" s="3448"/>
      <c r="M5" s="3448"/>
      <c r="N5" s="3448"/>
      <c r="O5" s="3448"/>
      <c r="P5" s="3448"/>
      <c r="Q5" s="3448"/>
      <c r="R5" s="3448"/>
      <c r="S5" s="3449"/>
    </row>
    <row r="6" spans="1:19" ht="24.95" customHeight="1">
      <c r="A6" s="3450" t="s">
        <v>789</v>
      </c>
      <c r="B6" s="3451"/>
      <c r="C6" s="3301" t="s">
        <v>1353</v>
      </c>
      <c r="D6" s="3302"/>
      <c r="E6" s="3302"/>
      <c r="F6" s="3302"/>
      <c r="G6" s="3302"/>
      <c r="H6" s="3302"/>
      <c r="I6" s="3302"/>
      <c r="J6" s="3302"/>
      <c r="K6" s="3302"/>
      <c r="L6" s="3302"/>
      <c r="M6" s="3302"/>
      <c r="N6" s="3302"/>
      <c r="O6" s="3302"/>
      <c r="P6" s="3303"/>
      <c r="Q6" s="3429" t="s">
        <v>498</v>
      </c>
      <c r="R6" s="3430"/>
      <c r="S6" s="3431"/>
    </row>
    <row r="7" spans="1:19" ht="24.75" thickBot="1">
      <c r="A7" s="3452"/>
      <c r="B7" s="3453"/>
      <c r="C7" s="3304"/>
      <c r="D7" s="3305"/>
      <c r="E7" s="3305"/>
      <c r="F7" s="3305"/>
      <c r="G7" s="3305"/>
      <c r="H7" s="3305"/>
      <c r="I7" s="3305"/>
      <c r="J7" s="3305"/>
      <c r="K7" s="3305"/>
      <c r="L7" s="3305"/>
      <c r="M7" s="3305"/>
      <c r="N7" s="3305"/>
      <c r="O7" s="3305"/>
      <c r="P7" s="3306"/>
      <c r="Q7" s="3435" t="s">
        <v>1778</v>
      </c>
      <c r="R7" s="3436"/>
      <c r="S7" s="3437"/>
    </row>
    <row r="8" spans="1:19" ht="21" customHeight="1" thickBot="1">
      <c r="A8" s="3389" t="s">
        <v>62</v>
      </c>
      <c r="B8" s="3390"/>
      <c r="C8" s="3432" t="s">
        <v>1356</v>
      </c>
      <c r="D8" s="3433"/>
      <c r="E8" s="3433"/>
      <c r="F8" s="3433"/>
      <c r="G8" s="3433"/>
      <c r="H8" s="3433"/>
      <c r="I8" s="3433"/>
      <c r="J8" s="3433"/>
      <c r="K8" s="3433"/>
      <c r="L8" s="3433"/>
      <c r="M8" s="3433"/>
      <c r="N8" s="3433"/>
      <c r="O8" s="3433"/>
      <c r="P8" s="3434"/>
      <c r="Q8" s="2002" t="s">
        <v>613</v>
      </c>
      <c r="R8" s="2003"/>
      <c r="S8" s="2026"/>
    </row>
    <row r="9" spans="1:19" ht="24.75" thickBot="1">
      <c r="A9" s="3391"/>
      <c r="B9" s="3392"/>
      <c r="C9" s="2518" t="s">
        <v>755</v>
      </c>
      <c r="D9" s="2518"/>
      <c r="E9" s="2518"/>
      <c r="F9" s="2518"/>
      <c r="G9" s="2518"/>
      <c r="H9" s="2518"/>
      <c r="I9" s="2518"/>
      <c r="J9" s="2518"/>
      <c r="K9" s="2518"/>
      <c r="L9" s="2518"/>
      <c r="M9" s="2518"/>
      <c r="N9" s="2518"/>
      <c r="O9" s="2518"/>
      <c r="P9" s="2519"/>
      <c r="Q9" s="3386" t="s">
        <v>59</v>
      </c>
      <c r="R9" s="3387"/>
      <c r="S9" s="3388"/>
    </row>
    <row r="10" spans="1:19" ht="24.75" thickBot="1">
      <c r="A10" s="3402" t="s">
        <v>499</v>
      </c>
      <c r="B10" s="3403"/>
      <c r="C10" s="3403"/>
      <c r="D10" s="2530" t="s">
        <v>593</v>
      </c>
      <c r="E10" s="3406" t="s">
        <v>500</v>
      </c>
      <c r="F10" s="3407"/>
      <c r="G10" s="3407"/>
      <c r="H10" s="3407"/>
      <c r="I10" s="3407"/>
      <c r="J10" s="3407"/>
      <c r="K10" s="3407"/>
      <c r="L10" s="3407"/>
      <c r="M10" s="3407"/>
      <c r="N10" s="3407"/>
      <c r="O10" s="3407"/>
      <c r="P10" s="3408"/>
      <c r="Q10" s="2015" t="s">
        <v>501</v>
      </c>
      <c r="R10" s="2016"/>
      <c r="S10" s="2065" t="s">
        <v>502</v>
      </c>
    </row>
    <row r="11" spans="1:19" ht="21" customHeight="1" thickBot="1">
      <c r="A11" s="3404"/>
      <c r="B11" s="3405"/>
      <c r="C11" s="3405"/>
      <c r="D11" s="2693" t="s">
        <v>60</v>
      </c>
      <c r="E11" s="2694" t="s">
        <v>0</v>
      </c>
      <c r="F11" s="2695" t="s">
        <v>1</v>
      </c>
      <c r="G11" s="2696" t="s">
        <v>2</v>
      </c>
      <c r="H11" s="2697" t="s">
        <v>3</v>
      </c>
      <c r="I11" s="2697" t="s">
        <v>4</v>
      </c>
      <c r="J11" s="2697" t="s">
        <v>5</v>
      </c>
      <c r="K11" s="2697" t="s">
        <v>6</v>
      </c>
      <c r="L11" s="2697" t="s">
        <v>7</v>
      </c>
      <c r="M11" s="2697" t="s">
        <v>8</v>
      </c>
      <c r="N11" s="2697" t="s">
        <v>9</v>
      </c>
      <c r="O11" s="2697" t="s">
        <v>10</v>
      </c>
      <c r="P11" s="2698" t="s">
        <v>11</v>
      </c>
      <c r="Q11" s="3411" t="s">
        <v>1361</v>
      </c>
      <c r="R11" s="3412"/>
      <c r="S11" s="3409" t="s">
        <v>91</v>
      </c>
    </row>
    <row r="12" spans="1:19">
      <c r="A12" s="3421" t="s">
        <v>1499</v>
      </c>
      <c r="B12" s="3422"/>
      <c r="C12" s="3423"/>
      <c r="D12" s="1993">
        <v>10</v>
      </c>
      <c r="E12" s="328">
        <v>2.5</v>
      </c>
      <c r="F12" s="328">
        <v>2.5</v>
      </c>
      <c r="G12" s="328">
        <v>2.5</v>
      </c>
      <c r="H12" s="328">
        <v>2.5</v>
      </c>
      <c r="I12" s="356"/>
      <c r="J12" s="222"/>
      <c r="K12" s="219"/>
      <c r="L12" s="219"/>
      <c r="M12" s="219"/>
      <c r="N12" s="219"/>
      <c r="O12" s="219"/>
      <c r="P12" s="224"/>
      <c r="Q12" s="3413"/>
      <c r="R12" s="3414"/>
      <c r="S12" s="3410"/>
    </row>
    <row r="13" spans="1:19">
      <c r="A13" s="3143" t="s">
        <v>1498</v>
      </c>
      <c r="B13" s="3144"/>
      <c r="C13" s="3145"/>
      <c r="D13" s="1761">
        <v>10</v>
      </c>
      <c r="E13" s="328">
        <v>2.5</v>
      </c>
      <c r="F13" s="328">
        <v>2.5</v>
      </c>
      <c r="G13" s="328">
        <v>2.5</v>
      </c>
      <c r="H13" s="283">
        <v>2.5</v>
      </c>
      <c r="I13" s="1266"/>
      <c r="J13" s="126"/>
      <c r="K13" s="124"/>
      <c r="L13" s="124"/>
      <c r="M13" s="124"/>
      <c r="N13" s="124"/>
      <c r="O13" s="124"/>
      <c r="P13" s="127"/>
      <c r="Q13" s="3415" t="s">
        <v>1360</v>
      </c>
      <c r="R13" s="3416"/>
      <c r="S13" s="3419" t="s">
        <v>1362</v>
      </c>
    </row>
    <row r="14" spans="1:19" ht="24.75" thickBot="1">
      <c r="A14" s="2444" t="s">
        <v>1497</v>
      </c>
      <c r="B14" s="2445"/>
      <c r="C14" s="2446"/>
      <c r="D14" s="2512">
        <v>40</v>
      </c>
      <c r="E14" s="77"/>
      <c r="F14" s="231"/>
      <c r="G14" s="283">
        <v>4</v>
      </c>
      <c r="H14" s="283">
        <v>4</v>
      </c>
      <c r="I14" s="283">
        <v>4</v>
      </c>
      <c r="J14" s="283">
        <v>4</v>
      </c>
      <c r="K14" s="283">
        <v>4</v>
      </c>
      <c r="L14" s="283">
        <v>4</v>
      </c>
      <c r="M14" s="283">
        <v>4</v>
      </c>
      <c r="N14" s="283">
        <v>4</v>
      </c>
      <c r="O14" s="283">
        <v>4</v>
      </c>
      <c r="P14" s="286">
        <v>4</v>
      </c>
      <c r="Q14" s="3417"/>
      <c r="R14" s="3418"/>
      <c r="S14" s="3420"/>
    </row>
    <row r="15" spans="1:19" ht="24.75" thickBot="1">
      <c r="A15" s="2444" t="s">
        <v>1496</v>
      </c>
      <c r="B15" s="2445"/>
      <c r="C15" s="2446"/>
      <c r="D15" s="2512">
        <v>10</v>
      </c>
      <c r="E15" s="77"/>
      <c r="F15" s="231"/>
      <c r="G15" s="283">
        <v>1</v>
      </c>
      <c r="H15" s="283">
        <v>1</v>
      </c>
      <c r="I15" s="283">
        <v>1</v>
      </c>
      <c r="J15" s="283">
        <v>1</v>
      </c>
      <c r="K15" s="283">
        <v>1</v>
      </c>
      <c r="L15" s="283">
        <v>1</v>
      </c>
      <c r="M15" s="283">
        <v>1</v>
      </c>
      <c r="N15" s="283">
        <v>1</v>
      </c>
      <c r="O15" s="283">
        <v>1</v>
      </c>
      <c r="P15" s="283">
        <v>1</v>
      </c>
      <c r="Q15" s="2002" t="s">
        <v>510</v>
      </c>
      <c r="R15" s="2003"/>
      <c r="S15" s="2026"/>
    </row>
    <row r="16" spans="1:19">
      <c r="A16" s="2444" t="s">
        <v>708</v>
      </c>
      <c r="B16" s="2445"/>
      <c r="C16" s="2446"/>
      <c r="D16" s="2512">
        <v>20</v>
      </c>
      <c r="E16" s="77"/>
      <c r="F16" s="231"/>
      <c r="G16" s="283">
        <v>5</v>
      </c>
      <c r="H16" s="231"/>
      <c r="I16" s="77"/>
      <c r="J16" s="285">
        <v>5</v>
      </c>
      <c r="K16" s="77"/>
      <c r="L16" s="77"/>
      <c r="M16" s="283">
        <v>5</v>
      </c>
      <c r="N16" s="77"/>
      <c r="O16" s="77"/>
      <c r="P16" s="286">
        <v>5</v>
      </c>
      <c r="Q16" s="3393" t="s">
        <v>1355</v>
      </c>
      <c r="R16" s="3394"/>
      <c r="S16" s="3395"/>
    </row>
    <row r="17" spans="1:21" ht="24.75" thickBot="1">
      <c r="A17" s="3356" t="s">
        <v>1857</v>
      </c>
      <c r="B17" s="3357"/>
      <c r="C17" s="3358"/>
      <c r="D17" s="305">
        <v>10</v>
      </c>
      <c r="E17" s="83"/>
      <c r="F17" s="84"/>
      <c r="G17" s="83"/>
      <c r="H17" s="84"/>
      <c r="I17" s="83"/>
      <c r="J17" s="85"/>
      <c r="K17" s="83"/>
      <c r="L17" s="83"/>
      <c r="M17" s="83"/>
      <c r="N17" s="83"/>
      <c r="O17" s="83"/>
      <c r="P17" s="331">
        <v>10</v>
      </c>
      <c r="Q17" s="2067"/>
      <c r="R17" s="2024"/>
      <c r="S17" s="2068"/>
    </row>
    <row r="18" spans="1:21" ht="24.75" thickBot="1">
      <c r="A18" s="3383" t="s">
        <v>1856</v>
      </c>
      <c r="B18" s="3384"/>
      <c r="C18" s="3385"/>
      <c r="D18" s="2069"/>
      <c r="E18" s="2069"/>
      <c r="F18" s="2069"/>
      <c r="G18" s="2069"/>
      <c r="H18" s="2069"/>
      <c r="I18" s="2069"/>
      <c r="J18" s="2069"/>
      <c r="K18" s="2069"/>
      <c r="L18" s="2069"/>
      <c r="M18" s="2069"/>
      <c r="N18" s="2069"/>
      <c r="O18" s="2069"/>
      <c r="P18" s="2070"/>
      <c r="Q18" s="2002" t="s">
        <v>511</v>
      </c>
      <c r="R18" s="2003"/>
      <c r="S18" s="2026"/>
    </row>
    <row r="19" spans="1:21">
      <c r="A19" s="2444"/>
      <c r="B19" s="2445"/>
      <c r="C19" s="2446"/>
      <c r="D19" s="2512"/>
      <c r="E19" s="77"/>
      <c r="F19" s="231"/>
      <c r="G19" s="77"/>
      <c r="H19" s="231"/>
      <c r="I19" s="77"/>
      <c r="J19" s="232"/>
      <c r="K19" s="77"/>
      <c r="L19" s="77"/>
      <c r="M19" s="77"/>
      <c r="N19" s="77"/>
      <c r="O19" s="77"/>
      <c r="P19" s="78"/>
      <c r="Q19" s="2027" t="s">
        <v>1363</v>
      </c>
      <c r="R19" s="2019"/>
      <c r="S19" s="2021"/>
    </row>
    <row r="20" spans="1:21" ht="24.75" thickBot="1">
      <c r="A20" s="2444"/>
      <c r="B20" s="2445"/>
      <c r="C20" s="2446"/>
      <c r="D20" s="2512"/>
      <c r="E20" s="77"/>
      <c r="F20" s="231"/>
      <c r="G20" s="77"/>
      <c r="H20" s="231"/>
      <c r="I20" s="77"/>
      <c r="J20" s="232"/>
      <c r="K20" s="77"/>
      <c r="L20" s="77"/>
      <c r="M20" s="77"/>
      <c r="N20" s="77"/>
      <c r="O20" s="77"/>
      <c r="P20" s="78"/>
      <c r="Q20" s="2067"/>
      <c r="R20" s="2024"/>
      <c r="S20" s="2068"/>
    </row>
    <row r="21" spans="1:21" ht="24.75" thickBot="1">
      <c r="A21" s="3290"/>
      <c r="B21" s="3291"/>
      <c r="C21" s="3292"/>
      <c r="D21" s="305"/>
      <c r="E21" s="83"/>
      <c r="F21" s="84"/>
      <c r="G21" s="83"/>
      <c r="H21" s="84"/>
      <c r="I21" s="83"/>
      <c r="J21" s="85"/>
      <c r="K21" s="83"/>
      <c r="L21" s="83"/>
      <c r="M21" s="83"/>
      <c r="N21" s="83"/>
      <c r="O21" s="83"/>
      <c r="P21" s="87"/>
      <c r="Q21" s="3396" t="s">
        <v>504</v>
      </c>
      <c r="R21" s="3397"/>
      <c r="S21" s="3398"/>
    </row>
    <row r="22" spans="1:21">
      <c r="A22" s="3290"/>
      <c r="B22" s="3291"/>
      <c r="C22" s="3292"/>
      <c r="D22" s="305"/>
      <c r="E22" s="83"/>
      <c r="F22" s="84"/>
      <c r="G22" s="83"/>
      <c r="H22" s="84"/>
      <c r="I22" s="83"/>
      <c r="J22" s="85"/>
      <c r="K22" s="83"/>
      <c r="L22" s="83"/>
      <c r="M22" s="83"/>
      <c r="N22" s="83"/>
      <c r="O22" s="83"/>
      <c r="P22" s="87"/>
      <c r="Q22" s="3424" t="s">
        <v>12</v>
      </c>
      <c r="R22" s="3425"/>
      <c r="S22" s="2009" t="s">
        <v>13</v>
      </c>
    </row>
    <row r="23" spans="1:21">
      <c r="A23" s="2496"/>
      <c r="B23" s="2497"/>
      <c r="C23" s="2498"/>
      <c r="D23" s="305"/>
      <c r="E23" s="83"/>
      <c r="F23" s="84"/>
      <c r="G23" s="83"/>
      <c r="H23" s="84"/>
      <c r="I23" s="83"/>
      <c r="J23" s="85"/>
      <c r="K23" s="83"/>
      <c r="L23" s="83"/>
      <c r="M23" s="83"/>
      <c r="N23" s="83"/>
      <c r="O23" s="83"/>
      <c r="P23" s="87"/>
      <c r="Q23" s="3361"/>
      <c r="R23" s="3362"/>
      <c r="S23" s="2071"/>
    </row>
    <row r="24" spans="1:21" ht="24.75" thickBot="1">
      <c r="A24" s="2496"/>
      <c r="B24" s="2497"/>
      <c r="C24" s="2498"/>
      <c r="D24" s="2498"/>
      <c r="E24" s="343"/>
      <c r="F24" s="344"/>
      <c r="G24" s="343"/>
      <c r="H24" s="344"/>
      <c r="I24" s="343"/>
      <c r="J24" s="345"/>
      <c r="K24" s="343"/>
      <c r="L24" s="343"/>
      <c r="M24" s="343"/>
      <c r="N24" s="343"/>
      <c r="O24" s="343"/>
      <c r="P24" s="346"/>
      <c r="Q24" s="3359" t="s">
        <v>14</v>
      </c>
      <c r="R24" s="3360"/>
      <c r="S24" s="2072"/>
      <c r="T24" s="2073"/>
      <c r="U24" s="2023"/>
    </row>
    <row r="25" spans="1:21" ht="24.75" thickBot="1">
      <c r="A25" s="3399" t="s">
        <v>61</v>
      </c>
      <c r="B25" s="3400"/>
      <c r="C25" s="3401"/>
      <c r="D25" s="2075">
        <f>SUM(D12:D24)</f>
        <v>100</v>
      </c>
      <c r="E25" s="168"/>
      <c r="F25" s="169"/>
      <c r="G25" s="168"/>
      <c r="H25" s="169"/>
      <c r="I25" s="168"/>
      <c r="J25" s="169"/>
      <c r="K25" s="170"/>
      <c r="L25" s="170"/>
      <c r="M25" s="170"/>
      <c r="N25" s="170"/>
      <c r="O25" s="170"/>
      <c r="P25" s="171"/>
      <c r="Q25" s="3396" t="s">
        <v>563</v>
      </c>
      <c r="R25" s="3397"/>
      <c r="S25" s="3398"/>
    </row>
    <row r="26" spans="1:21">
      <c r="A26" s="3374" t="s">
        <v>70</v>
      </c>
      <c r="B26" s="3375"/>
      <c r="C26" s="3376"/>
      <c r="D26" s="2050" t="s">
        <v>68</v>
      </c>
      <c r="E26" s="173">
        <f>SUM(E12:E24)</f>
        <v>5</v>
      </c>
      <c r="F26" s="173">
        <f>SUM(F12:F24)</f>
        <v>5</v>
      </c>
      <c r="G26" s="173">
        <f>SUM(G12:G24)</f>
        <v>15</v>
      </c>
      <c r="H26" s="173">
        <f>SUM(H12:H24)</f>
        <v>10</v>
      </c>
      <c r="I26" s="173">
        <f>+I15+I14</f>
        <v>5</v>
      </c>
      <c r="J26" s="173">
        <f>SUM(J13:J24)</f>
        <v>10</v>
      </c>
      <c r="K26" s="173">
        <f>SUM(K13:K24)</f>
        <v>5</v>
      </c>
      <c r="L26" s="173">
        <f>SUM(L12:L24)</f>
        <v>5</v>
      </c>
      <c r="M26" s="173">
        <f>SUM(M12:M24)</f>
        <v>10</v>
      </c>
      <c r="N26" s="173">
        <f>SUM(N12:N24)</f>
        <v>5</v>
      </c>
      <c r="O26" s="173">
        <f>SUM(O13:O24)</f>
        <v>5</v>
      </c>
      <c r="P26" s="174">
        <f>SUM(P13:P24)</f>
        <v>20</v>
      </c>
      <c r="Q26" s="2493" t="s">
        <v>1495</v>
      </c>
      <c r="R26" s="2494"/>
      <c r="S26" s="2495"/>
    </row>
    <row r="27" spans="1:21">
      <c r="A27" s="3377"/>
      <c r="B27" s="3378"/>
      <c r="C27" s="3379"/>
      <c r="D27" s="2053" t="s">
        <v>69</v>
      </c>
      <c r="E27" s="176">
        <f>E26</f>
        <v>5</v>
      </c>
      <c r="F27" s="173">
        <f>SUM(E26:F26)</f>
        <v>10</v>
      </c>
      <c r="G27" s="173">
        <f>SUM(E26:G26)</f>
        <v>25</v>
      </c>
      <c r="H27" s="173">
        <f>SUM(E26:H26)</f>
        <v>35</v>
      </c>
      <c r="I27" s="173">
        <f>SUM(E26:I26)</f>
        <v>40</v>
      </c>
      <c r="J27" s="173">
        <f>SUM(E26:J26)</f>
        <v>50</v>
      </c>
      <c r="K27" s="173">
        <f>SUM(E26:K26)</f>
        <v>55</v>
      </c>
      <c r="L27" s="173">
        <f>SUM(E26:L26)</f>
        <v>60</v>
      </c>
      <c r="M27" s="173">
        <f>SUM(E26:M26)</f>
        <v>70</v>
      </c>
      <c r="N27" s="173">
        <f>SUM(E26:N26)</f>
        <v>75</v>
      </c>
      <c r="O27" s="173">
        <f>SUM(E26:O26)</f>
        <v>80</v>
      </c>
      <c r="P27" s="174">
        <f>SUM(E26:P26)</f>
        <v>100</v>
      </c>
      <c r="Q27" s="3380" t="s">
        <v>1494</v>
      </c>
      <c r="R27" s="3381"/>
      <c r="S27" s="3382"/>
    </row>
    <row r="28" spans="1:21">
      <c r="A28" s="3365" t="s">
        <v>71</v>
      </c>
      <c r="B28" s="3366"/>
      <c r="C28" s="3367"/>
      <c r="D28" s="2054" t="s">
        <v>68</v>
      </c>
      <c r="E28" s="178"/>
      <c r="F28" s="179"/>
      <c r="G28" s="178"/>
      <c r="H28" s="179"/>
      <c r="I28" s="178"/>
      <c r="J28" s="179"/>
      <c r="K28" s="180"/>
      <c r="L28" s="180"/>
      <c r="M28" s="180"/>
      <c r="N28" s="180"/>
      <c r="O28" s="180"/>
      <c r="P28" s="181"/>
      <c r="Q28" s="3371" t="s">
        <v>587</v>
      </c>
      <c r="R28" s="3372"/>
      <c r="S28" s="3363">
        <f>P29</f>
        <v>0</v>
      </c>
      <c r="T28" s="2023"/>
    </row>
    <row r="29" spans="1:21" ht="24.75" thickBot="1">
      <c r="A29" s="3368"/>
      <c r="B29" s="3369"/>
      <c r="C29" s="3370"/>
      <c r="D29" s="2057" t="s">
        <v>72</v>
      </c>
      <c r="E29" s="183">
        <f>E28</f>
        <v>0</v>
      </c>
      <c r="F29" s="184">
        <f>SUM(E28:F28)</f>
        <v>0</v>
      </c>
      <c r="G29" s="184">
        <f>SUM(E28:G28)</f>
        <v>0</v>
      </c>
      <c r="H29" s="184">
        <f>SUM(E28:H28)</f>
        <v>0</v>
      </c>
      <c r="I29" s="184">
        <f>SUM(E28:I28)</f>
        <v>0</v>
      </c>
      <c r="J29" s="184">
        <f>SUM(E28:J28)</f>
        <v>0</v>
      </c>
      <c r="K29" s="184">
        <f>SUM(E28:K28)</f>
        <v>0</v>
      </c>
      <c r="L29" s="184">
        <f>SUM(E28:L28)</f>
        <v>0</v>
      </c>
      <c r="M29" s="184">
        <f>SUM(E28:M28)</f>
        <v>0</v>
      </c>
      <c r="N29" s="184">
        <f>SUM(E28:N28)</f>
        <v>0</v>
      </c>
      <c r="O29" s="184">
        <f>SUM(E28:O28)</f>
        <v>0</v>
      </c>
      <c r="P29" s="185">
        <f>SUM(E28:P28)</f>
        <v>0</v>
      </c>
      <c r="Q29" s="2076"/>
      <c r="R29" s="2077"/>
      <c r="S29" s="3364"/>
    </row>
    <row r="30" spans="1:21" hidden="1">
      <c r="Q30" s="3373" t="s">
        <v>719</v>
      </c>
      <c r="R30" s="3373"/>
      <c r="S30" s="3373"/>
    </row>
    <row r="31" spans="1:21" hidden="1">
      <c r="Q31" s="2078"/>
      <c r="R31" s="2079"/>
      <c r="S31" s="2080"/>
    </row>
    <row r="32" spans="1:21" hidden="1">
      <c r="Q32" s="3354" t="s">
        <v>720</v>
      </c>
      <c r="R32" s="3354"/>
      <c r="S32" s="3354"/>
    </row>
    <row r="33" spans="17:19" hidden="1">
      <c r="Q33" s="3355" t="s">
        <v>743</v>
      </c>
      <c r="R33" s="3355"/>
      <c r="S33" s="3355"/>
    </row>
  </sheetData>
  <mergeCells count="40">
    <mergeCell ref="C6:P7"/>
    <mergeCell ref="A1:S1"/>
    <mergeCell ref="A3:S3"/>
    <mergeCell ref="Q6:S6"/>
    <mergeCell ref="C8:P8"/>
    <mergeCell ref="Q7:S7"/>
    <mergeCell ref="A2:S2"/>
    <mergeCell ref="A4:B5"/>
    <mergeCell ref="C4:S4"/>
    <mergeCell ref="C5:S5"/>
    <mergeCell ref="A6:B7"/>
    <mergeCell ref="Q9:S9"/>
    <mergeCell ref="A8:B9"/>
    <mergeCell ref="Q16:S16"/>
    <mergeCell ref="Q21:S21"/>
    <mergeCell ref="Q25:S25"/>
    <mergeCell ref="A25:C25"/>
    <mergeCell ref="A10:C11"/>
    <mergeCell ref="E10:P10"/>
    <mergeCell ref="S11:S12"/>
    <mergeCell ref="Q11:R12"/>
    <mergeCell ref="Q13:R14"/>
    <mergeCell ref="S13:S14"/>
    <mergeCell ref="A12:C12"/>
    <mergeCell ref="A13:C13"/>
    <mergeCell ref="Q22:R22"/>
    <mergeCell ref="Q32:S32"/>
    <mergeCell ref="Q33:S33"/>
    <mergeCell ref="A17:C17"/>
    <mergeCell ref="Q24:R24"/>
    <mergeCell ref="Q23:R23"/>
    <mergeCell ref="S28:S29"/>
    <mergeCell ref="A21:C21"/>
    <mergeCell ref="A28:C29"/>
    <mergeCell ref="Q28:R28"/>
    <mergeCell ref="A22:C22"/>
    <mergeCell ref="Q30:S30"/>
    <mergeCell ref="A26:C27"/>
    <mergeCell ref="Q27:S27"/>
    <mergeCell ref="A18:C18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23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-0.249977111117893"/>
  </sheetPr>
  <dimension ref="A1:S44"/>
  <sheetViews>
    <sheetView view="pageLayout" topLeftCell="A10" zoomScale="60" zoomScaleNormal="80" zoomScalePageLayoutView="60" workbookViewId="0">
      <selection activeCell="H34" sqref="G34:H34"/>
    </sheetView>
  </sheetViews>
  <sheetFormatPr defaultColWidth="8.5703125" defaultRowHeight="24"/>
  <cols>
    <col min="1" max="1" width="8.5703125" style="15"/>
    <col min="2" max="2" width="17" style="15" customWidth="1"/>
    <col min="3" max="3" width="66.140625" style="15" customWidth="1"/>
    <col min="4" max="4" width="22.140625" style="15" customWidth="1"/>
    <col min="5" max="5" width="5.140625" style="15" customWidth="1"/>
    <col min="6" max="6" width="5" style="15" customWidth="1"/>
    <col min="7" max="7" width="5.42578125" style="15" customWidth="1"/>
    <col min="8" max="8" width="4.140625" style="15" bestFit="1" customWidth="1"/>
    <col min="9" max="9" width="4.42578125" style="15" customWidth="1"/>
    <col min="10" max="10" width="3.5703125" style="15" customWidth="1"/>
    <col min="11" max="11" width="4.42578125" style="15" customWidth="1"/>
    <col min="12" max="12" width="3.5703125" style="15" customWidth="1"/>
    <col min="13" max="16" width="4.42578125" style="15" customWidth="1"/>
    <col min="17" max="17" width="8.5703125" style="15"/>
    <col min="18" max="18" width="34" style="15" customWidth="1"/>
    <col min="19" max="19" width="26.425781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1437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>
      <c r="A4" s="2855" t="s">
        <v>786</v>
      </c>
      <c r="B4" s="2856"/>
      <c r="C4" s="3121" t="s">
        <v>1698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24.75" thickBot="1">
      <c r="A5" s="3028"/>
      <c r="B5" s="3029"/>
      <c r="C5" s="3124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>
      <c r="A6" s="2941" t="s">
        <v>337</v>
      </c>
      <c r="B6" s="2926"/>
      <c r="C6" s="2925" t="s">
        <v>1711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2868" t="s">
        <v>564</v>
      </c>
      <c r="R6" s="2869"/>
      <c r="S6" s="2870"/>
    </row>
    <row r="7" spans="1:19" ht="21" customHeight="1" thickBot="1">
      <c r="A7" s="2943"/>
      <c r="B7" s="2929"/>
      <c r="C7" s="2928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3460" t="s">
        <v>1781</v>
      </c>
      <c r="R7" s="3461"/>
      <c r="S7" s="3462"/>
    </row>
    <row r="8" spans="1:19" ht="21" customHeight="1" thickBot="1">
      <c r="A8" s="2871" t="s">
        <v>312</v>
      </c>
      <c r="B8" s="2872"/>
      <c r="C8" s="2875" t="s">
        <v>1699</v>
      </c>
      <c r="D8" s="2876"/>
      <c r="E8" s="2876"/>
      <c r="F8" s="2876"/>
      <c r="G8" s="2876"/>
      <c r="H8" s="2876"/>
      <c r="I8" s="2876"/>
      <c r="J8" s="2876"/>
      <c r="K8" s="2876"/>
      <c r="L8" s="2876"/>
      <c r="M8" s="2876"/>
      <c r="N8" s="2876"/>
      <c r="O8" s="2876"/>
      <c r="P8" s="2931"/>
      <c r="Q8" s="324" t="s">
        <v>613</v>
      </c>
      <c r="R8" s="325"/>
      <c r="S8" s="517"/>
    </row>
    <row r="9" spans="1:19" ht="24.75" thickBot="1">
      <c r="A9" s="2873"/>
      <c r="B9" s="2874"/>
      <c r="C9" s="2877" t="s">
        <v>1700</v>
      </c>
      <c r="D9" s="2878"/>
      <c r="E9" s="2878"/>
      <c r="F9" s="2878"/>
      <c r="G9" s="2878"/>
      <c r="H9" s="2878"/>
      <c r="I9" s="2878"/>
      <c r="J9" s="2878"/>
      <c r="K9" s="2878"/>
      <c r="L9" s="2878"/>
      <c r="M9" s="2878"/>
      <c r="N9" s="2878"/>
      <c r="O9" s="2878"/>
      <c r="P9" s="2957"/>
      <c r="Q9" s="3454" t="s">
        <v>1014</v>
      </c>
      <c r="R9" s="3455"/>
      <c r="S9" s="3456"/>
    </row>
    <row r="10" spans="1:19" ht="24.75" thickBot="1">
      <c r="A10" s="2903" t="s">
        <v>499</v>
      </c>
      <c r="B10" s="2904"/>
      <c r="C10" s="2904"/>
      <c r="D10" s="2273" t="s">
        <v>585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532</v>
      </c>
      <c r="R10" s="325"/>
      <c r="S10" s="326" t="s">
        <v>502</v>
      </c>
    </row>
    <row r="11" spans="1:19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340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2256" t="s">
        <v>1921</v>
      </c>
      <c r="R11" s="208"/>
      <c r="S11" s="2255" t="s">
        <v>465</v>
      </c>
    </row>
    <row r="12" spans="1:19">
      <c r="A12" s="3118" t="s">
        <v>314</v>
      </c>
      <c r="B12" s="3119"/>
      <c r="C12" s="3120"/>
      <c r="D12" s="186">
        <f>SUM(D13+D15+D18+D20+D22+D23)</f>
        <v>80</v>
      </c>
      <c r="E12" s="293"/>
      <c r="F12" s="2797"/>
      <c r="G12" s="332"/>
      <c r="H12" s="2798"/>
      <c r="I12" s="332"/>
      <c r="J12" s="2799"/>
      <c r="K12" s="332"/>
      <c r="L12" s="332"/>
      <c r="M12" s="332"/>
      <c r="N12" s="332"/>
      <c r="O12" s="332"/>
      <c r="P12" s="2800"/>
      <c r="Q12" s="2964" t="s">
        <v>1922</v>
      </c>
      <c r="R12" s="3098"/>
      <c r="S12" s="187"/>
    </row>
    <row r="13" spans="1:19">
      <c r="A13" s="3114" t="s">
        <v>316</v>
      </c>
      <c r="B13" s="3115"/>
      <c r="C13" s="3116"/>
      <c r="D13" s="297">
        <v>14</v>
      </c>
      <c r="E13" s="298">
        <v>14</v>
      </c>
      <c r="F13" s="2245"/>
      <c r="G13" s="294"/>
      <c r="H13" s="2245"/>
      <c r="I13" s="294"/>
      <c r="J13" s="295"/>
      <c r="K13" s="294"/>
      <c r="L13" s="294"/>
      <c r="M13" s="294"/>
      <c r="N13" s="294"/>
      <c r="O13" s="294"/>
      <c r="P13" s="296"/>
      <c r="Q13" s="2964"/>
      <c r="R13" s="3098"/>
      <c r="S13" s="187"/>
    </row>
    <row r="14" spans="1:19">
      <c r="A14" s="3463" t="s">
        <v>1701</v>
      </c>
      <c r="B14" s="3464"/>
      <c r="C14" s="3465"/>
      <c r="D14" s="148"/>
      <c r="E14" s="148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2"/>
      <c r="Q14" s="2951"/>
      <c r="R14" s="3117"/>
      <c r="S14" s="187"/>
    </row>
    <row r="15" spans="1:19">
      <c r="A15" s="3052" t="s">
        <v>1702</v>
      </c>
      <c r="B15" s="3053"/>
      <c r="C15" s="3054"/>
      <c r="D15" s="303">
        <f>SUM(E15:P15)</f>
        <v>24</v>
      </c>
      <c r="E15" s="2173">
        <v>2</v>
      </c>
      <c r="F15" s="2173">
        <v>2</v>
      </c>
      <c r="G15" s="2173">
        <v>2</v>
      </c>
      <c r="H15" s="298">
        <v>2</v>
      </c>
      <c r="I15" s="298">
        <v>2</v>
      </c>
      <c r="J15" s="298">
        <v>2</v>
      </c>
      <c r="K15" s="298">
        <v>2</v>
      </c>
      <c r="L15" s="298">
        <v>2</v>
      </c>
      <c r="M15" s="298">
        <v>2</v>
      </c>
      <c r="N15" s="298">
        <v>2</v>
      </c>
      <c r="O15" s="298">
        <v>2</v>
      </c>
      <c r="P15" s="298">
        <v>2</v>
      </c>
      <c r="Q15" s="3103"/>
      <c r="R15" s="3105"/>
      <c r="S15" s="187"/>
    </row>
    <row r="16" spans="1:19" ht="24.75" thickBot="1">
      <c r="A16" s="3052" t="s">
        <v>1703</v>
      </c>
      <c r="B16" s="3053"/>
      <c r="C16" s="3054"/>
      <c r="D16" s="303"/>
      <c r="E16" s="219"/>
      <c r="F16" s="220"/>
      <c r="G16" s="219"/>
      <c r="H16" s="220"/>
      <c r="I16" s="219"/>
      <c r="J16" s="222"/>
      <c r="K16" s="219"/>
      <c r="L16" s="219"/>
      <c r="M16" s="219"/>
      <c r="N16" s="219"/>
      <c r="O16" s="219"/>
      <c r="P16" s="224"/>
      <c r="Q16" s="3103"/>
      <c r="R16" s="3105"/>
      <c r="S16" s="365"/>
    </row>
    <row r="17" spans="1:19" ht="24.75" thickBot="1">
      <c r="A17" s="3052" t="s">
        <v>1704</v>
      </c>
      <c r="B17" s="3053"/>
      <c r="C17" s="3054"/>
      <c r="D17" s="303"/>
      <c r="E17" s="219"/>
      <c r="F17" s="220"/>
      <c r="G17" s="219"/>
      <c r="H17" s="220"/>
      <c r="I17" s="219"/>
      <c r="J17" s="222"/>
      <c r="K17" s="219"/>
      <c r="L17" s="219"/>
      <c r="M17" s="219"/>
      <c r="N17" s="219"/>
      <c r="O17" s="219"/>
      <c r="P17" s="224"/>
      <c r="Q17" s="324" t="s">
        <v>510</v>
      </c>
      <c r="R17" s="325"/>
      <c r="S17" s="517"/>
    </row>
    <row r="18" spans="1:19">
      <c r="A18" s="3052" t="s">
        <v>1705</v>
      </c>
      <c r="B18" s="3053"/>
      <c r="C18" s="3054"/>
      <c r="D18" s="303">
        <f>SUM(E18:P18)</f>
        <v>6</v>
      </c>
      <c r="E18" s="298">
        <v>0.5</v>
      </c>
      <c r="F18" s="298">
        <v>0.5</v>
      </c>
      <c r="G18" s="298">
        <v>0.5</v>
      </c>
      <c r="H18" s="298">
        <v>0.5</v>
      </c>
      <c r="I18" s="298">
        <v>0.5</v>
      </c>
      <c r="J18" s="298">
        <v>0.5</v>
      </c>
      <c r="K18" s="298">
        <v>0.5</v>
      </c>
      <c r="L18" s="298">
        <v>0.5</v>
      </c>
      <c r="M18" s="298">
        <v>0.5</v>
      </c>
      <c r="N18" s="298">
        <v>0.5</v>
      </c>
      <c r="O18" s="298">
        <v>0.5</v>
      </c>
      <c r="P18" s="298">
        <v>0.5</v>
      </c>
      <c r="Q18" s="2951" t="s">
        <v>323</v>
      </c>
      <c r="R18" s="2952"/>
      <c r="S18" s="188"/>
    </row>
    <row r="19" spans="1:19">
      <c r="A19" s="3457" t="s">
        <v>1714</v>
      </c>
      <c r="B19" s="3458"/>
      <c r="C19" s="3459"/>
      <c r="D19" s="303"/>
      <c r="E19" s="454"/>
      <c r="F19" s="454"/>
      <c r="G19" s="454"/>
      <c r="H19" s="454"/>
      <c r="I19" s="454"/>
      <c r="J19" s="454"/>
      <c r="K19" s="454"/>
      <c r="L19" s="454"/>
      <c r="M19" s="454"/>
      <c r="N19" s="454"/>
      <c r="O19" s="454"/>
      <c r="P19" s="454"/>
      <c r="Q19" s="2256"/>
      <c r="R19" s="2257"/>
      <c r="S19" s="188"/>
    </row>
    <row r="20" spans="1:19">
      <c r="A20" s="3052" t="s">
        <v>1706</v>
      </c>
      <c r="B20" s="3053"/>
      <c r="C20" s="3054"/>
      <c r="D20" s="303">
        <f>SUM(E20:P20)</f>
        <v>6</v>
      </c>
      <c r="E20" s="298">
        <v>0.5</v>
      </c>
      <c r="F20" s="298">
        <v>0.5</v>
      </c>
      <c r="G20" s="298">
        <v>0.5</v>
      </c>
      <c r="H20" s="298">
        <v>0.5</v>
      </c>
      <c r="I20" s="298">
        <v>0.5</v>
      </c>
      <c r="J20" s="298">
        <v>0.5</v>
      </c>
      <c r="K20" s="298">
        <v>0.5</v>
      </c>
      <c r="L20" s="298">
        <v>0.5</v>
      </c>
      <c r="M20" s="298">
        <v>0.5</v>
      </c>
      <c r="N20" s="298">
        <v>0.5</v>
      </c>
      <c r="O20" s="298">
        <v>0.5</v>
      </c>
      <c r="P20" s="298">
        <v>0.5</v>
      </c>
      <c r="Q20" s="2243"/>
      <c r="R20" s="2244"/>
      <c r="S20" s="81"/>
    </row>
    <row r="21" spans="1:19">
      <c r="A21" s="3457" t="s">
        <v>1715</v>
      </c>
      <c r="B21" s="3458"/>
      <c r="C21" s="3459"/>
      <c r="D21" s="303"/>
      <c r="E21" s="454"/>
      <c r="F21" s="454"/>
      <c r="G21" s="454"/>
      <c r="H21" s="454"/>
      <c r="I21" s="454"/>
      <c r="J21" s="454"/>
      <c r="K21" s="454"/>
      <c r="L21" s="454"/>
      <c r="M21" s="454"/>
      <c r="N21" s="454"/>
      <c r="O21" s="454"/>
      <c r="P21" s="454"/>
      <c r="Q21" s="2243"/>
      <c r="R21" s="2244"/>
      <c r="S21" s="81"/>
    </row>
    <row r="22" spans="1:19" ht="24.75" thickBot="1">
      <c r="A22" s="3052" t="s">
        <v>1707</v>
      </c>
      <c r="B22" s="3053"/>
      <c r="C22" s="3054"/>
      <c r="D22" s="303">
        <f>SUM(E22:P22)</f>
        <v>12</v>
      </c>
      <c r="E22" s="298">
        <v>1</v>
      </c>
      <c r="F22" s="298">
        <v>1</v>
      </c>
      <c r="G22" s="298">
        <v>1</v>
      </c>
      <c r="H22" s="298">
        <v>1</v>
      </c>
      <c r="I22" s="298">
        <v>1</v>
      </c>
      <c r="J22" s="298">
        <v>1</v>
      </c>
      <c r="K22" s="298">
        <v>1</v>
      </c>
      <c r="L22" s="298">
        <v>1</v>
      </c>
      <c r="M22" s="298">
        <v>1</v>
      </c>
      <c r="N22" s="298">
        <v>1</v>
      </c>
      <c r="O22" s="298">
        <v>1</v>
      </c>
      <c r="P22" s="298">
        <v>1</v>
      </c>
      <c r="Q22" s="329"/>
      <c r="R22" s="80"/>
      <c r="S22" s="81"/>
    </row>
    <row r="23" spans="1:19" ht="24.75" thickBot="1">
      <c r="A23" s="3052" t="s">
        <v>326</v>
      </c>
      <c r="B23" s="3053"/>
      <c r="C23" s="3054"/>
      <c r="D23" s="303">
        <f>SUM(E23:P23)</f>
        <v>18</v>
      </c>
      <c r="E23" s="298">
        <v>1.5</v>
      </c>
      <c r="F23" s="298">
        <v>1.5</v>
      </c>
      <c r="G23" s="298">
        <v>1.5</v>
      </c>
      <c r="H23" s="298">
        <v>1.5</v>
      </c>
      <c r="I23" s="298">
        <v>1.5</v>
      </c>
      <c r="J23" s="298">
        <v>1.5</v>
      </c>
      <c r="K23" s="298">
        <v>1.5</v>
      </c>
      <c r="L23" s="298">
        <v>1.5</v>
      </c>
      <c r="M23" s="298">
        <v>1.5</v>
      </c>
      <c r="N23" s="298">
        <v>1.5</v>
      </c>
      <c r="O23" s="298">
        <v>1.5</v>
      </c>
      <c r="P23" s="298">
        <v>1.5</v>
      </c>
      <c r="Q23" s="324" t="s">
        <v>511</v>
      </c>
      <c r="R23" s="325"/>
      <c r="S23" s="517"/>
    </row>
    <row r="24" spans="1:19">
      <c r="A24" s="2261" t="s">
        <v>1712</v>
      </c>
      <c r="B24" s="2262"/>
      <c r="C24" s="2263"/>
      <c r="D24" s="304">
        <f>SUM(D25:D29)</f>
        <v>20</v>
      </c>
      <c r="E24" s="77"/>
      <c r="F24" s="231"/>
      <c r="G24" s="77"/>
      <c r="H24" s="231"/>
      <c r="I24" s="77"/>
      <c r="J24" s="232"/>
      <c r="K24" s="77"/>
      <c r="L24" s="77"/>
      <c r="M24" s="77"/>
      <c r="N24" s="77"/>
      <c r="O24" s="77"/>
      <c r="P24" s="78"/>
      <c r="Q24" s="121" t="s">
        <v>24</v>
      </c>
      <c r="R24" s="208"/>
      <c r="S24" s="188"/>
    </row>
    <row r="25" spans="1:19" ht="24.75" thickBot="1">
      <c r="A25" s="2243" t="s">
        <v>1708</v>
      </c>
      <c r="B25" s="2244"/>
      <c r="C25" s="2248"/>
      <c r="D25" s="200">
        <f>SUM(E25:P25)</f>
        <v>5</v>
      </c>
      <c r="E25" s="77"/>
      <c r="F25" s="231"/>
      <c r="G25" s="77"/>
      <c r="H25" s="231"/>
      <c r="I25" s="77"/>
      <c r="J25" s="232"/>
      <c r="K25" s="77"/>
      <c r="L25" s="77"/>
      <c r="M25" s="77"/>
      <c r="N25" s="298">
        <v>5</v>
      </c>
      <c r="O25" s="2289"/>
      <c r="P25" s="253"/>
      <c r="Q25" s="73"/>
      <c r="R25" s="74"/>
      <c r="S25" s="75"/>
    </row>
    <row r="26" spans="1:19" ht="24.75" thickBot="1">
      <c r="A26" s="3466" t="s">
        <v>1713</v>
      </c>
      <c r="B26" s="3466"/>
      <c r="C26" s="3466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498"/>
      <c r="Q26" s="3035" t="s">
        <v>504</v>
      </c>
      <c r="R26" s="3036"/>
      <c r="S26" s="3037"/>
    </row>
    <row r="27" spans="1:19">
      <c r="A27" s="2243" t="s">
        <v>1709</v>
      </c>
      <c r="B27" s="2244"/>
      <c r="C27" s="2248"/>
      <c r="D27" s="200">
        <f>SUM(E27:P27)</f>
        <v>5</v>
      </c>
      <c r="E27" s="83"/>
      <c r="F27" s="84"/>
      <c r="G27" s="83"/>
      <c r="H27" s="84"/>
      <c r="I27" s="83"/>
      <c r="J27" s="85"/>
      <c r="K27" s="83"/>
      <c r="L27" s="83"/>
      <c r="M27" s="83"/>
      <c r="N27" s="305"/>
      <c r="O27" s="298">
        <v>5</v>
      </c>
      <c r="P27" s="306"/>
      <c r="Q27" s="3112" t="s">
        <v>12</v>
      </c>
      <c r="R27" s="3113"/>
      <c r="S27" s="213" t="s">
        <v>13</v>
      </c>
    </row>
    <row r="28" spans="1:19">
      <c r="A28" s="2243" t="s">
        <v>1716</v>
      </c>
      <c r="B28" s="2244"/>
      <c r="C28" s="2248"/>
      <c r="D28" s="200">
        <f>SUM(E28:P28)</f>
        <v>5</v>
      </c>
      <c r="E28" s="83"/>
      <c r="F28" s="84"/>
      <c r="G28" s="83"/>
      <c r="H28" s="84"/>
      <c r="I28" s="83"/>
      <c r="J28" s="85"/>
      <c r="K28" s="83"/>
      <c r="L28" s="83"/>
      <c r="M28" s="83"/>
      <c r="N28" s="305"/>
      <c r="O28" s="305"/>
      <c r="P28" s="298">
        <v>5</v>
      </c>
      <c r="Q28" s="3099"/>
      <c r="R28" s="3100"/>
      <c r="S28" s="120">
        <v>0</v>
      </c>
    </row>
    <row r="29" spans="1:19">
      <c r="A29" s="2243" t="s">
        <v>1710</v>
      </c>
      <c r="B29" s="2244"/>
      <c r="C29" s="2248"/>
      <c r="D29" s="200">
        <f>SUM(E29:P29)</f>
        <v>5</v>
      </c>
      <c r="E29" s="83"/>
      <c r="F29" s="84"/>
      <c r="G29" s="83"/>
      <c r="H29" s="84"/>
      <c r="I29" s="83"/>
      <c r="J29" s="85"/>
      <c r="K29" s="83"/>
      <c r="L29" s="83"/>
      <c r="M29" s="83"/>
      <c r="N29" s="305"/>
      <c r="O29" s="305"/>
      <c r="P29" s="298">
        <v>5</v>
      </c>
      <c r="Q29" s="3101"/>
      <c r="R29" s="3102"/>
      <c r="S29" s="307"/>
    </row>
    <row r="30" spans="1:19" ht="24.75" thickBot="1">
      <c r="A30" s="2174" t="s">
        <v>334</v>
      </c>
      <c r="B30" s="2174"/>
      <c r="C30" s="2174"/>
      <c r="D30" s="200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8"/>
      <c r="Q30" s="650" t="s">
        <v>341</v>
      </c>
      <c r="R30" s="651"/>
      <c r="S30" s="652"/>
    </row>
    <row r="31" spans="1:19" ht="24.75" thickBot="1">
      <c r="A31" s="3470"/>
      <c r="B31" s="3471"/>
      <c r="C31" s="3472"/>
      <c r="D31" s="550"/>
      <c r="E31" s="550"/>
      <c r="F31" s="550"/>
      <c r="G31" s="550"/>
      <c r="H31" s="550"/>
      <c r="I31" s="550"/>
      <c r="J31" s="550"/>
      <c r="K31" s="550"/>
      <c r="L31" s="550"/>
      <c r="M31" s="550"/>
      <c r="N31" s="550"/>
      <c r="O31" s="550"/>
      <c r="P31" s="551"/>
      <c r="Q31" s="3035" t="s">
        <v>563</v>
      </c>
      <c r="R31" s="3036"/>
      <c r="S31" s="3037"/>
    </row>
    <row r="32" spans="1:19">
      <c r="A32" s="2894" t="s">
        <v>61</v>
      </c>
      <c r="B32" s="2895"/>
      <c r="C32" s="2896"/>
      <c r="D32" s="92">
        <f>+D12+D24</f>
        <v>100</v>
      </c>
      <c r="E32" s="93"/>
      <c r="F32" s="94"/>
      <c r="G32" s="93"/>
      <c r="H32" s="94"/>
      <c r="I32" s="93"/>
      <c r="J32" s="94"/>
      <c r="K32" s="95"/>
      <c r="L32" s="95"/>
      <c r="M32" s="95"/>
      <c r="N32" s="95"/>
      <c r="O32" s="95"/>
      <c r="P32" s="96"/>
      <c r="Q32" s="2951" t="s">
        <v>335</v>
      </c>
      <c r="R32" s="2952"/>
      <c r="S32" s="2953"/>
    </row>
    <row r="33" spans="1:19">
      <c r="A33" s="2885" t="s">
        <v>484</v>
      </c>
      <c r="B33" s="2886"/>
      <c r="C33" s="2887"/>
      <c r="D33" s="172" t="s">
        <v>68</v>
      </c>
      <c r="E33" s="97">
        <f t="shared" ref="E33:P33" si="0">SUM(E12:E30)</f>
        <v>19.5</v>
      </c>
      <c r="F33" s="97">
        <f t="shared" si="0"/>
        <v>5.5</v>
      </c>
      <c r="G33" s="97">
        <f t="shared" si="0"/>
        <v>5.5</v>
      </c>
      <c r="H33" s="97">
        <f t="shared" si="0"/>
        <v>5.5</v>
      </c>
      <c r="I33" s="97">
        <f t="shared" si="0"/>
        <v>5.5</v>
      </c>
      <c r="J33" s="97">
        <f t="shared" si="0"/>
        <v>5.5</v>
      </c>
      <c r="K33" s="97">
        <f t="shared" si="0"/>
        <v>5.5</v>
      </c>
      <c r="L33" s="97">
        <f t="shared" si="0"/>
        <v>5.5</v>
      </c>
      <c r="M33" s="97">
        <f t="shared" si="0"/>
        <v>5.5</v>
      </c>
      <c r="N33" s="97">
        <f t="shared" si="0"/>
        <v>10.5</v>
      </c>
      <c r="O33" s="97">
        <f t="shared" si="0"/>
        <v>10.5</v>
      </c>
      <c r="P33" s="97">
        <f t="shared" si="0"/>
        <v>15.5</v>
      </c>
      <c r="Q33" s="2964" t="s">
        <v>336</v>
      </c>
      <c r="R33" s="2965"/>
      <c r="S33" s="2966"/>
    </row>
    <row r="34" spans="1:19">
      <c r="A34" s="2888"/>
      <c r="B34" s="2889"/>
      <c r="C34" s="2890"/>
      <c r="D34" s="175" t="s">
        <v>69</v>
      </c>
      <c r="E34" s="99">
        <f>E33</f>
        <v>19.5</v>
      </c>
      <c r="F34" s="97">
        <f>SUM(E33:F33)</f>
        <v>25</v>
      </c>
      <c r="G34" s="97">
        <f>SUM(E33:G33)</f>
        <v>30.5</v>
      </c>
      <c r="H34" s="97">
        <f>SUM(E33:H33)</f>
        <v>36</v>
      </c>
      <c r="I34" s="97">
        <f>SUM(E33:I33)</f>
        <v>41.5</v>
      </c>
      <c r="J34" s="97">
        <f>SUM(E33:J33)</f>
        <v>47</v>
      </c>
      <c r="K34" s="97">
        <f>SUM(E33:K33)</f>
        <v>52.5</v>
      </c>
      <c r="L34" s="97">
        <f>SUM(E33:L33)</f>
        <v>58</v>
      </c>
      <c r="M34" s="97">
        <f>SUM(E33:M33)</f>
        <v>63.5</v>
      </c>
      <c r="N34" s="97">
        <f>SUM(E33:N33)</f>
        <v>74</v>
      </c>
      <c r="O34" s="97">
        <f>SUM(E33:O33)</f>
        <v>84.5</v>
      </c>
      <c r="P34" s="98">
        <f>SUM(E33:P33)</f>
        <v>100</v>
      </c>
      <c r="Q34" s="3467" t="s">
        <v>1500</v>
      </c>
      <c r="R34" s="3468"/>
      <c r="S34" s="3469"/>
    </row>
    <row r="35" spans="1:19">
      <c r="A35" s="2831" t="s">
        <v>487</v>
      </c>
      <c r="B35" s="2832"/>
      <c r="C35" s="2833"/>
      <c r="D35" s="177" t="s">
        <v>68</v>
      </c>
      <c r="E35" s="100"/>
      <c r="F35" s="101"/>
      <c r="G35" s="100"/>
      <c r="H35" s="101"/>
      <c r="I35" s="100"/>
      <c r="J35" s="101"/>
      <c r="K35" s="102"/>
      <c r="L35" s="102"/>
      <c r="M35" s="102"/>
      <c r="N35" s="102"/>
      <c r="O35" s="102"/>
      <c r="P35" s="103"/>
      <c r="Q35" s="2837" t="s">
        <v>614</v>
      </c>
      <c r="R35" s="2838"/>
      <c r="S35" s="2839">
        <f>P36</f>
        <v>0</v>
      </c>
    </row>
    <row r="36" spans="1:19" ht="24.75" thickBot="1">
      <c r="A36" s="2834"/>
      <c r="B36" s="2835"/>
      <c r="C36" s="2836"/>
      <c r="D36" s="182" t="s">
        <v>72</v>
      </c>
      <c r="E36" s="104">
        <f>E35</f>
        <v>0</v>
      </c>
      <c r="F36" s="105">
        <f>SUM(E35:F35)</f>
        <v>0</v>
      </c>
      <c r="G36" s="105">
        <f>SUM(E35:G35)</f>
        <v>0</v>
      </c>
      <c r="H36" s="105">
        <f>SUM(E35:H35)</f>
        <v>0</v>
      </c>
      <c r="I36" s="105">
        <f>SUM(E35:I35)</f>
        <v>0</v>
      </c>
      <c r="J36" s="105">
        <f>SUM(E35:J35)</f>
        <v>0</v>
      </c>
      <c r="K36" s="105">
        <f>SUM(E35:K35)</f>
        <v>0</v>
      </c>
      <c r="L36" s="105">
        <f>SUM(E35:L35)</f>
        <v>0</v>
      </c>
      <c r="M36" s="105">
        <f>SUM(E35:M35)</f>
        <v>0</v>
      </c>
      <c r="N36" s="105">
        <f>SUM(E35:N35)</f>
        <v>0</v>
      </c>
      <c r="O36" s="105">
        <f>SUM(E35:O35)</f>
        <v>0</v>
      </c>
      <c r="P36" s="106">
        <f>SUM(E35:P35)</f>
        <v>0</v>
      </c>
      <c r="Q36" s="197"/>
      <c r="R36" s="201"/>
      <c r="S36" s="2840"/>
    </row>
    <row r="37" spans="1:19" ht="24.75" hidden="1" thickBot="1">
      <c r="A37" s="3086" t="s">
        <v>64</v>
      </c>
      <c r="B37" s="3087"/>
      <c r="C37" s="3088"/>
      <c r="D37" s="3087" t="s">
        <v>66</v>
      </c>
      <c r="E37" s="3087"/>
      <c r="F37" s="3087"/>
      <c r="G37" s="3087"/>
      <c r="H37" s="3087"/>
      <c r="I37" s="3087"/>
      <c r="J37" s="3087"/>
      <c r="K37" s="3087"/>
      <c r="L37" s="3087"/>
      <c r="M37" s="3087"/>
      <c r="N37" s="3087"/>
      <c r="O37" s="3087"/>
      <c r="P37" s="3087"/>
      <c r="Q37" s="3089" t="s">
        <v>65</v>
      </c>
      <c r="R37" s="3090"/>
      <c r="S37" s="3091"/>
    </row>
    <row r="38" spans="1:19" hidden="1">
      <c r="A38" s="3092" t="s">
        <v>338</v>
      </c>
      <c r="B38" s="3093"/>
      <c r="C38" s="3094"/>
      <c r="D38" s="3079"/>
      <c r="E38" s="3079"/>
      <c r="F38" s="3079"/>
      <c r="G38" s="3079"/>
      <c r="H38" s="3079"/>
      <c r="I38" s="3079"/>
      <c r="J38" s="3079"/>
      <c r="K38" s="3079"/>
      <c r="L38" s="3079"/>
      <c r="M38" s="3079"/>
      <c r="N38" s="3079"/>
      <c r="O38" s="3079"/>
      <c r="P38" s="3080"/>
      <c r="Q38" s="3095"/>
      <c r="R38" s="3096"/>
      <c r="S38" s="3097"/>
    </row>
    <row r="39" spans="1:19" hidden="1">
      <c r="A39" s="3076" t="s">
        <v>339</v>
      </c>
      <c r="B39" s="3077"/>
      <c r="C39" s="3078"/>
      <c r="D39" s="3079"/>
      <c r="E39" s="3079"/>
      <c r="F39" s="3079"/>
      <c r="G39" s="3079"/>
      <c r="H39" s="3079"/>
      <c r="I39" s="3079"/>
      <c r="J39" s="3079"/>
      <c r="K39" s="3079"/>
      <c r="L39" s="3079"/>
      <c r="M39" s="3079"/>
      <c r="N39" s="3079"/>
      <c r="O39" s="3079"/>
      <c r="P39" s="3080"/>
      <c r="Q39" s="308"/>
      <c r="R39" s="308"/>
      <c r="S39" s="309"/>
    </row>
    <row r="40" spans="1:19" ht="24.75" hidden="1" thickBot="1">
      <c r="A40" s="2844" t="s">
        <v>340</v>
      </c>
      <c r="B40" s="2845"/>
      <c r="C40" s="3081"/>
      <c r="D40" s="3082"/>
      <c r="E40" s="3082"/>
      <c r="F40" s="3082"/>
      <c r="G40" s="3082"/>
      <c r="H40" s="3082"/>
      <c r="I40" s="3082"/>
      <c r="J40" s="3082"/>
      <c r="K40" s="3082"/>
      <c r="L40" s="3082"/>
      <c r="M40" s="3082"/>
      <c r="N40" s="3082"/>
      <c r="O40" s="3082"/>
      <c r="P40" s="3083"/>
      <c r="Q40" s="3084"/>
      <c r="R40" s="3084"/>
      <c r="S40" s="3085"/>
    </row>
    <row r="41" spans="1:19" hidden="1">
      <c r="Q41" s="2847" t="s">
        <v>719</v>
      </c>
      <c r="R41" s="2847"/>
      <c r="S41" s="2847"/>
    </row>
    <row r="42" spans="1:19" hidden="1">
      <c r="Q42" s="458"/>
      <c r="R42" s="865"/>
      <c r="S42" s="275"/>
    </row>
    <row r="43" spans="1:19" hidden="1">
      <c r="Q43" s="3075" t="s">
        <v>720</v>
      </c>
      <c r="R43" s="3075"/>
      <c r="S43" s="3075"/>
    </row>
    <row r="44" spans="1:19" hidden="1">
      <c r="Q44" s="2805" t="s">
        <v>721</v>
      </c>
      <c r="R44" s="2805"/>
      <c r="S44" s="2805"/>
    </row>
  </sheetData>
  <mergeCells count="62">
    <mergeCell ref="A37:C37"/>
    <mergeCell ref="D37:P37"/>
    <mergeCell ref="Q37:S37"/>
    <mergeCell ref="A38:C38"/>
    <mergeCell ref="D38:P38"/>
    <mergeCell ref="Q38:S38"/>
    <mergeCell ref="Q43:S43"/>
    <mergeCell ref="Q44:S44"/>
    <mergeCell ref="A39:C39"/>
    <mergeCell ref="D39:P39"/>
    <mergeCell ref="A40:C40"/>
    <mergeCell ref="D40:P40"/>
    <mergeCell ref="Q40:S40"/>
    <mergeCell ref="Q41:S41"/>
    <mergeCell ref="Q31:S31"/>
    <mergeCell ref="A32:C32"/>
    <mergeCell ref="Q32:S32"/>
    <mergeCell ref="A33:C34"/>
    <mergeCell ref="Q33:S33"/>
    <mergeCell ref="Q34:S34"/>
    <mergeCell ref="A31:C31"/>
    <mergeCell ref="Q13:R13"/>
    <mergeCell ref="A14:C14"/>
    <mergeCell ref="A23:C23"/>
    <mergeCell ref="A35:C36"/>
    <mergeCell ref="Q35:R35"/>
    <mergeCell ref="A26:C26"/>
    <mergeCell ref="Q26:S26"/>
    <mergeCell ref="Q27:R27"/>
    <mergeCell ref="Q14:R14"/>
    <mergeCell ref="A15:C15"/>
    <mergeCell ref="Q15:R15"/>
    <mergeCell ref="A16:C16"/>
    <mergeCell ref="Q16:R16"/>
    <mergeCell ref="S35:S36"/>
    <mergeCell ref="Q28:R28"/>
    <mergeCell ref="Q29:R29"/>
    <mergeCell ref="A1:S1"/>
    <mergeCell ref="A3:S3"/>
    <mergeCell ref="A4:B5"/>
    <mergeCell ref="C4:S5"/>
    <mergeCell ref="A6:B7"/>
    <mergeCell ref="A2:S2"/>
    <mergeCell ref="C6:P7"/>
    <mergeCell ref="Q6:S6"/>
    <mergeCell ref="Q7:S7"/>
    <mergeCell ref="A8:B9"/>
    <mergeCell ref="Q9:S9"/>
    <mergeCell ref="A20:C20"/>
    <mergeCell ref="A22:C22"/>
    <mergeCell ref="A12:C12"/>
    <mergeCell ref="Q12:R12"/>
    <mergeCell ref="A10:C11"/>
    <mergeCell ref="E10:P10"/>
    <mergeCell ref="C8:P8"/>
    <mergeCell ref="C9:P9"/>
    <mergeCell ref="A21:C21"/>
    <mergeCell ref="A19:C19"/>
    <mergeCell ref="A17:C17"/>
    <mergeCell ref="A18:C18"/>
    <mergeCell ref="Q18:R18"/>
    <mergeCell ref="A13:C13"/>
  </mergeCells>
  <phoneticPr fontId="57" type="noConversion"/>
  <printOptions horizontalCentered="1"/>
  <pageMargins left="0.70866141732283472" right="0.70866141732283472" top="0.74803149606299213" bottom="0" header="0.31496062992125984" footer="0"/>
  <pageSetup paperSize="9" scale="52" orientation="landscape" r:id="rId1"/>
  <headerFooter scaleWithDoc="0" alignWithMargins="0">
    <oddHeader>&amp;R&amp;"Angsana New,ธรรมดา"&amp;18 24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50"/>
  </sheetPr>
  <dimension ref="A1:U43"/>
  <sheetViews>
    <sheetView view="pageLayout" topLeftCell="A10" zoomScale="70" zoomScaleNormal="80" zoomScaleSheetLayoutView="70" zoomScalePageLayoutView="70" workbookViewId="0">
      <selection activeCell="F37" sqref="F37"/>
    </sheetView>
  </sheetViews>
  <sheetFormatPr defaultColWidth="8.5703125" defaultRowHeight="24"/>
  <cols>
    <col min="1" max="1" width="9" style="15" customWidth="1"/>
    <col min="2" max="2" width="21.5703125" style="15" customWidth="1"/>
    <col min="3" max="3" width="40.5703125" style="15" customWidth="1"/>
    <col min="4" max="4" width="19.5703125" style="15" customWidth="1"/>
    <col min="5" max="5" width="4.5703125" style="15" customWidth="1"/>
    <col min="6" max="6" width="4.42578125" style="15" bestFit="1" customWidth="1"/>
    <col min="7" max="7" width="5.28515625" style="15" customWidth="1"/>
    <col min="8" max="8" width="4.5703125" style="15" customWidth="1"/>
    <col min="9" max="10" width="4.5703125" style="15" bestFit="1" customWidth="1"/>
    <col min="11" max="11" width="3.85546875" style="15" customWidth="1"/>
    <col min="12" max="13" width="4.140625" style="15" bestFit="1" customWidth="1"/>
    <col min="14" max="14" width="4" style="15" bestFit="1" customWidth="1"/>
    <col min="15" max="15" width="4.140625" style="15" bestFit="1" customWidth="1"/>
    <col min="16" max="16" width="3.42578125" style="15" customWidth="1"/>
    <col min="17" max="17" width="9" style="15" customWidth="1"/>
    <col min="18" max="18" width="33.42578125" style="15" customWidth="1"/>
    <col min="19" max="19" width="28.570312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1438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>
      <c r="A4" s="2855" t="s">
        <v>788</v>
      </c>
      <c r="B4" s="2856"/>
      <c r="C4" s="3031" t="s">
        <v>1987</v>
      </c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1"/>
      <c r="S4" s="3032"/>
    </row>
    <row r="5" spans="1:19">
      <c r="A5" s="3168"/>
      <c r="B5" s="3169"/>
      <c r="C5" s="3127" t="s">
        <v>1861</v>
      </c>
      <c r="D5" s="3127"/>
      <c r="E5" s="3127"/>
      <c r="F5" s="3127"/>
      <c r="G5" s="3127"/>
      <c r="H5" s="3127"/>
      <c r="I5" s="3127"/>
      <c r="J5" s="3127"/>
      <c r="K5" s="3127"/>
      <c r="L5" s="3127"/>
      <c r="M5" s="3127"/>
      <c r="N5" s="3127"/>
      <c r="O5" s="3127"/>
      <c r="P5" s="3127"/>
      <c r="Q5" s="3127"/>
      <c r="R5" s="3127"/>
      <c r="S5" s="3128"/>
    </row>
    <row r="6" spans="1:19" ht="24.75" thickBot="1">
      <c r="A6" s="3028"/>
      <c r="B6" s="3029"/>
      <c r="C6" s="3312" t="s">
        <v>1989</v>
      </c>
      <c r="D6" s="3033"/>
      <c r="E6" s="3033"/>
      <c r="F6" s="3033"/>
      <c r="G6" s="3033"/>
      <c r="H6" s="3033"/>
      <c r="I6" s="3033"/>
      <c r="J6" s="3033"/>
      <c r="K6" s="3033"/>
      <c r="L6" s="3033"/>
      <c r="M6" s="3033"/>
      <c r="N6" s="3033"/>
      <c r="O6" s="3033"/>
      <c r="P6" s="3033"/>
      <c r="Q6" s="3033"/>
      <c r="R6" s="3033"/>
      <c r="S6" s="3034"/>
    </row>
    <row r="7" spans="1:19">
      <c r="A7" s="2941" t="s">
        <v>789</v>
      </c>
      <c r="B7" s="2942"/>
      <c r="C7" s="2925" t="s">
        <v>1397</v>
      </c>
      <c r="D7" s="2926"/>
      <c r="E7" s="2926"/>
      <c r="F7" s="2926"/>
      <c r="G7" s="2926"/>
      <c r="H7" s="2926"/>
      <c r="I7" s="2926"/>
      <c r="J7" s="2926"/>
      <c r="K7" s="2926"/>
      <c r="L7" s="2926"/>
      <c r="M7" s="2926"/>
      <c r="N7" s="2926"/>
      <c r="O7" s="2926"/>
      <c r="P7" s="2927"/>
      <c r="Q7" s="3019" t="s">
        <v>498</v>
      </c>
      <c r="R7" s="3020"/>
      <c r="S7" s="3021"/>
    </row>
    <row r="8" spans="1:19">
      <c r="A8" s="2943"/>
      <c r="B8" s="2944"/>
      <c r="C8" s="2928"/>
      <c r="D8" s="2929"/>
      <c r="E8" s="2929"/>
      <c r="F8" s="2929"/>
      <c r="G8" s="2929"/>
      <c r="H8" s="2929"/>
      <c r="I8" s="2929"/>
      <c r="J8" s="2929"/>
      <c r="K8" s="2929"/>
      <c r="L8" s="2929"/>
      <c r="M8" s="2929"/>
      <c r="N8" s="2929"/>
      <c r="O8" s="2929"/>
      <c r="P8" s="2930"/>
      <c r="Q8" s="2921" t="s">
        <v>1781</v>
      </c>
      <c r="R8" s="2922"/>
      <c r="S8" s="2923"/>
    </row>
    <row r="9" spans="1:19">
      <c r="A9" s="3129" t="s">
        <v>62</v>
      </c>
      <c r="B9" s="2978"/>
      <c r="C9" s="3023" t="s">
        <v>1572</v>
      </c>
      <c r="D9" s="3023"/>
      <c r="E9" s="3023"/>
      <c r="F9" s="3023"/>
      <c r="G9" s="3023"/>
      <c r="H9" s="3023"/>
      <c r="I9" s="3023"/>
      <c r="J9" s="3023"/>
      <c r="K9" s="3023"/>
      <c r="L9" s="3023"/>
      <c r="M9" s="3023"/>
      <c r="N9" s="3023"/>
      <c r="O9" s="3023"/>
      <c r="P9" s="3024"/>
      <c r="Q9" s="1047" t="s">
        <v>613</v>
      </c>
      <c r="R9" s="2462"/>
      <c r="S9" s="2468"/>
    </row>
    <row r="10" spans="1:19" ht="24.75" thickBot="1">
      <c r="A10" s="3131"/>
      <c r="B10" s="3132"/>
      <c r="C10" s="3110" t="s">
        <v>1372</v>
      </c>
      <c r="D10" s="3110"/>
      <c r="E10" s="3110"/>
      <c r="F10" s="3110"/>
      <c r="G10" s="3110"/>
      <c r="H10" s="3110"/>
      <c r="I10" s="3110"/>
      <c r="J10" s="3110"/>
      <c r="K10" s="3110"/>
      <c r="L10" s="3110"/>
      <c r="M10" s="3110"/>
      <c r="N10" s="3110"/>
      <c r="O10" s="3110"/>
      <c r="P10" s="3133"/>
      <c r="Q10" s="2435" t="s">
        <v>1014</v>
      </c>
      <c r="R10" s="2462"/>
      <c r="S10" s="2468"/>
    </row>
    <row r="11" spans="1:19" ht="24.75" thickBot="1">
      <c r="A11" s="2903" t="s">
        <v>499</v>
      </c>
      <c r="B11" s="2904"/>
      <c r="C11" s="2904"/>
      <c r="D11" s="2486" t="s">
        <v>593</v>
      </c>
      <c r="E11" s="2909" t="s">
        <v>500</v>
      </c>
      <c r="F11" s="2910"/>
      <c r="G11" s="2910"/>
      <c r="H11" s="2910"/>
      <c r="I11" s="2910"/>
      <c r="J11" s="2910"/>
      <c r="K11" s="2910"/>
      <c r="L11" s="2910"/>
      <c r="M11" s="2910"/>
      <c r="N11" s="2910"/>
      <c r="O11" s="2910"/>
      <c r="P11" s="2924"/>
      <c r="Q11" s="324" t="s">
        <v>501</v>
      </c>
      <c r="R11" s="325"/>
      <c r="S11" s="326" t="s">
        <v>502</v>
      </c>
    </row>
    <row r="12" spans="1:19">
      <c r="A12" s="3009"/>
      <c r="B12" s="3010"/>
      <c r="C12" s="3010"/>
      <c r="D12" s="165" t="s">
        <v>60</v>
      </c>
      <c r="E12" s="209" t="s">
        <v>0</v>
      </c>
      <c r="F12" s="210" t="s">
        <v>1</v>
      </c>
      <c r="G12" s="2414" t="s">
        <v>2</v>
      </c>
      <c r="H12" s="212" t="s">
        <v>3</v>
      </c>
      <c r="I12" s="212" t="s">
        <v>4</v>
      </c>
      <c r="J12" s="212" t="s">
        <v>5</v>
      </c>
      <c r="K12" s="212" t="s">
        <v>6</v>
      </c>
      <c r="L12" s="212" t="s">
        <v>7</v>
      </c>
      <c r="M12" s="212" t="s">
        <v>8</v>
      </c>
      <c r="N12" s="212" t="s">
        <v>9</v>
      </c>
      <c r="O12" s="212" t="s">
        <v>10</v>
      </c>
      <c r="P12" s="2414" t="s">
        <v>11</v>
      </c>
      <c r="Q12" s="2428" t="s">
        <v>1860</v>
      </c>
      <c r="R12" s="208"/>
      <c r="S12" s="1784" t="s">
        <v>1859</v>
      </c>
    </row>
    <row r="13" spans="1:19">
      <c r="A13" s="3140" t="s">
        <v>1573</v>
      </c>
      <c r="B13" s="3141"/>
      <c r="C13" s="3142"/>
      <c r="D13" s="1760">
        <v>10</v>
      </c>
      <c r="E13" s="995">
        <v>3.33</v>
      </c>
      <c r="F13" s="995">
        <v>3.33</v>
      </c>
      <c r="G13" s="995">
        <v>3.33</v>
      </c>
      <c r="H13" s="115"/>
      <c r="I13" s="115"/>
      <c r="J13" s="478"/>
      <c r="K13" s="115"/>
      <c r="L13" s="115"/>
      <c r="M13" s="115"/>
      <c r="N13" s="115"/>
      <c r="O13" s="115"/>
      <c r="P13" s="577"/>
      <c r="Q13" s="2964" t="s">
        <v>1923</v>
      </c>
      <c r="R13" s="3098"/>
      <c r="S13" s="2455" t="s">
        <v>1858</v>
      </c>
    </row>
    <row r="14" spans="1:19" ht="24.75" thickBot="1">
      <c r="A14" s="1807" t="s">
        <v>1576</v>
      </c>
      <c r="B14" s="1808"/>
      <c r="C14" s="1809"/>
      <c r="D14" s="1761"/>
      <c r="E14" s="248"/>
      <c r="F14" s="248"/>
      <c r="G14" s="248"/>
      <c r="H14" s="2512"/>
      <c r="I14" s="248"/>
      <c r="J14" s="654"/>
      <c r="K14" s="248"/>
      <c r="L14" s="248"/>
      <c r="M14" s="248"/>
      <c r="N14" s="248"/>
      <c r="O14" s="248"/>
      <c r="P14" s="249"/>
      <c r="Q14" s="2901"/>
      <c r="R14" s="2902"/>
      <c r="S14" s="365"/>
    </row>
    <row r="15" spans="1:19" ht="24.75" thickBot="1">
      <c r="A15" s="1807" t="s">
        <v>1984</v>
      </c>
      <c r="B15" s="1808"/>
      <c r="C15" s="1809"/>
      <c r="D15" s="2512">
        <v>10</v>
      </c>
      <c r="E15" s="289">
        <v>2</v>
      </c>
      <c r="F15" s="288">
        <v>2</v>
      </c>
      <c r="G15" s="2784">
        <v>2</v>
      </c>
      <c r="H15" s="2783">
        <v>2</v>
      </c>
      <c r="I15" s="1050">
        <v>2</v>
      </c>
      <c r="J15" s="1810"/>
      <c r="K15" s="1810"/>
      <c r="L15" s="1810"/>
      <c r="M15" s="1810"/>
      <c r="N15" s="1810"/>
      <c r="O15" s="1810"/>
      <c r="P15" s="1810"/>
      <c r="Q15" s="324" t="s">
        <v>510</v>
      </c>
      <c r="R15" s="325"/>
      <c r="S15" s="517"/>
    </row>
    <row r="16" spans="1:19">
      <c r="A16" s="2465" t="s">
        <v>1574</v>
      </c>
      <c r="B16" s="2466"/>
      <c r="C16" s="2467"/>
      <c r="D16" s="2512"/>
      <c r="E16" s="2512"/>
      <c r="F16" s="528"/>
      <c r="G16" s="524"/>
      <c r="H16" s="524"/>
      <c r="I16" s="524"/>
      <c r="J16" s="524"/>
      <c r="K16" s="524"/>
      <c r="L16" s="524"/>
      <c r="M16" s="524"/>
      <c r="N16" s="524"/>
      <c r="O16" s="524"/>
      <c r="P16" s="524"/>
      <c r="Q16" s="2951" t="s">
        <v>1390</v>
      </c>
      <c r="R16" s="2952"/>
      <c r="S16" s="2953"/>
    </row>
    <row r="17" spans="1:19" ht="24.75" thickBot="1">
      <c r="A17" s="2499" t="s">
        <v>1575</v>
      </c>
      <c r="B17" s="2500"/>
      <c r="C17" s="2501"/>
      <c r="D17" s="2512"/>
      <c r="E17" s="2512"/>
      <c r="F17" s="2512"/>
      <c r="G17" s="524"/>
      <c r="H17" s="524"/>
      <c r="I17" s="524"/>
      <c r="J17" s="524"/>
      <c r="K17" s="524"/>
      <c r="L17" s="524"/>
      <c r="M17" s="524"/>
      <c r="N17" s="524"/>
      <c r="O17" s="524"/>
      <c r="P17" s="524"/>
      <c r="Q17" s="73"/>
      <c r="R17" s="74"/>
      <c r="S17" s="75"/>
    </row>
    <row r="18" spans="1:19" ht="24.75" thickBot="1">
      <c r="A18" s="2465" t="s">
        <v>1985</v>
      </c>
      <c r="B18" s="2466"/>
      <c r="C18" s="2467"/>
      <c r="D18" s="2512">
        <v>20</v>
      </c>
      <c r="E18" s="2512"/>
      <c r="F18" s="149"/>
      <c r="G18" s="289">
        <v>5</v>
      </c>
      <c r="H18" s="289">
        <v>5</v>
      </c>
      <c r="I18" s="1048">
        <v>5</v>
      </c>
      <c r="J18" s="289">
        <v>5</v>
      </c>
      <c r="K18" s="2512"/>
      <c r="L18" s="2512"/>
      <c r="M18" s="2512"/>
      <c r="N18" s="2512"/>
      <c r="O18" s="2512"/>
      <c r="P18" s="2512"/>
      <c r="Q18" s="324" t="s">
        <v>511</v>
      </c>
      <c r="R18" s="325"/>
      <c r="S18" s="517"/>
    </row>
    <row r="19" spans="1:19">
      <c r="A19" s="2499" t="s">
        <v>1577</v>
      </c>
      <c r="B19" s="2500"/>
      <c r="C19" s="2501"/>
      <c r="D19" s="2512"/>
      <c r="E19" s="2512"/>
      <c r="F19" s="2502"/>
      <c r="G19" s="2512"/>
      <c r="H19" s="2512"/>
      <c r="I19" s="2512"/>
      <c r="J19" s="2512"/>
      <c r="K19" s="524"/>
      <c r="L19" s="2512"/>
      <c r="M19" s="2512"/>
      <c r="N19" s="2512"/>
      <c r="O19" s="2512"/>
      <c r="P19" s="2512"/>
      <c r="Q19" s="987" t="s">
        <v>665</v>
      </c>
      <c r="R19" s="114"/>
      <c r="S19" s="843"/>
    </row>
    <row r="20" spans="1:19">
      <c r="A20" s="2499" t="s">
        <v>1986</v>
      </c>
      <c r="B20" s="2500"/>
      <c r="C20" s="2501"/>
      <c r="D20" s="2512">
        <v>10</v>
      </c>
      <c r="E20" s="2512"/>
      <c r="F20" s="2502"/>
      <c r="G20" s="1624">
        <v>2.5</v>
      </c>
      <c r="H20" s="1624">
        <v>2.5</v>
      </c>
      <c r="I20" s="1624">
        <v>2.5</v>
      </c>
      <c r="J20" s="262">
        <v>2.5</v>
      </c>
      <c r="K20" s="2512"/>
      <c r="L20" s="2512"/>
      <c r="M20" s="2512"/>
      <c r="N20" s="524"/>
      <c r="O20" s="2512"/>
      <c r="P20" s="2512"/>
      <c r="Q20" s="2390"/>
      <c r="R20" s="2389"/>
      <c r="S20" s="2388"/>
    </row>
    <row r="21" spans="1:19">
      <c r="A21" s="2499" t="s">
        <v>1578</v>
      </c>
      <c r="B21" s="123"/>
      <c r="C21" s="123"/>
      <c r="D21" s="305"/>
      <c r="E21" s="305"/>
      <c r="F21" s="490"/>
      <c r="G21" s="305"/>
      <c r="H21" s="490"/>
      <c r="I21" s="305"/>
      <c r="J21" s="492"/>
      <c r="K21" s="305"/>
      <c r="L21" s="305"/>
      <c r="M21" s="2512"/>
      <c r="N21" s="2512"/>
      <c r="O21" s="2512"/>
      <c r="P21" s="524"/>
      <c r="Q21" s="2390"/>
      <c r="R21" s="2389"/>
      <c r="S21" s="2388"/>
    </row>
    <row r="22" spans="1:19" ht="24.75" thickBot="1">
      <c r="A22" s="2465" t="s">
        <v>1385</v>
      </c>
      <c r="B22" s="2466"/>
      <c r="C22" s="2467"/>
      <c r="D22" s="2512">
        <v>10</v>
      </c>
      <c r="E22" s="2512"/>
      <c r="F22" s="2512"/>
      <c r="G22" s="2512"/>
      <c r="H22" s="2512"/>
      <c r="I22" s="147">
        <v>5</v>
      </c>
      <c r="J22" s="147">
        <v>5</v>
      </c>
      <c r="K22" s="2512"/>
      <c r="L22" s="2512"/>
      <c r="M22" s="2512"/>
      <c r="N22" s="305"/>
      <c r="O22" s="305"/>
      <c r="P22" s="306"/>
      <c r="Q22" s="990"/>
      <c r="R22" s="468"/>
      <c r="S22" s="342"/>
    </row>
    <row r="23" spans="1:19" ht="24.75" thickBot="1">
      <c r="A23" s="2465" t="s">
        <v>1578</v>
      </c>
      <c r="B23" s="2466"/>
      <c r="C23" s="2467"/>
      <c r="D23" s="2512"/>
      <c r="E23" s="2512"/>
      <c r="F23" s="2512"/>
      <c r="G23" s="2512"/>
      <c r="H23" s="2512"/>
      <c r="I23" s="2512"/>
      <c r="J23" s="2512"/>
      <c r="K23" s="2512"/>
      <c r="L23" s="2512"/>
      <c r="M23" s="2512"/>
      <c r="N23" s="2512"/>
      <c r="O23" s="2512"/>
      <c r="P23" s="253"/>
      <c r="Q23" s="3035" t="s">
        <v>504</v>
      </c>
      <c r="R23" s="3036"/>
      <c r="S23" s="3037"/>
    </row>
    <row r="24" spans="1:19">
      <c r="A24" s="2444" t="s">
        <v>1503</v>
      </c>
      <c r="B24" s="1817"/>
      <c r="C24" s="1818"/>
      <c r="D24" s="2512">
        <v>10</v>
      </c>
      <c r="E24" s="77"/>
      <c r="F24" s="77"/>
      <c r="G24" s="77"/>
      <c r="H24" s="77"/>
      <c r="I24" s="77"/>
      <c r="J24" s="229">
        <v>5</v>
      </c>
      <c r="K24" s="229">
        <v>5</v>
      </c>
      <c r="L24" s="77"/>
      <c r="M24" s="77"/>
      <c r="N24" s="77"/>
      <c r="O24" s="77"/>
      <c r="P24" s="78"/>
      <c r="Q24" s="3055" t="s">
        <v>12</v>
      </c>
      <c r="R24" s="3056"/>
      <c r="S24" s="213" t="s">
        <v>13</v>
      </c>
    </row>
    <row r="25" spans="1:19">
      <c r="A25" s="2444" t="s">
        <v>1579</v>
      </c>
      <c r="B25" s="1817"/>
      <c r="C25" s="1818"/>
      <c r="D25" s="2512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8"/>
      <c r="Q25" s="3049">
        <v>3000</v>
      </c>
      <c r="R25" s="3050"/>
      <c r="S25" s="427"/>
    </row>
    <row r="26" spans="1:19">
      <c r="A26" s="2444" t="s">
        <v>1988</v>
      </c>
      <c r="B26" s="2445"/>
      <c r="C26" s="2446"/>
      <c r="D26" s="2512">
        <v>10</v>
      </c>
      <c r="E26" s="77"/>
      <c r="F26" s="77"/>
      <c r="G26" s="77"/>
      <c r="H26" s="77"/>
      <c r="I26" s="77"/>
      <c r="J26" s="77"/>
      <c r="K26" s="229">
        <v>10</v>
      </c>
      <c r="L26" s="77"/>
      <c r="M26" s="77"/>
      <c r="N26" s="77"/>
      <c r="O26" s="77"/>
      <c r="P26" s="230"/>
      <c r="Q26" s="3148"/>
      <c r="R26" s="3149"/>
      <c r="S26" s="2387"/>
    </row>
    <row r="27" spans="1:19">
      <c r="A27" s="2444" t="s">
        <v>1580</v>
      </c>
      <c r="B27" s="2445"/>
      <c r="C27" s="2446"/>
      <c r="D27" s="2512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230"/>
      <c r="Q27" s="2463"/>
      <c r="R27" s="2464"/>
      <c r="S27" s="2386"/>
    </row>
    <row r="28" spans="1:19">
      <c r="A28" s="2444" t="s">
        <v>1581</v>
      </c>
      <c r="B28" s="2445"/>
      <c r="C28" s="2446"/>
      <c r="D28" s="305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347"/>
      <c r="Q28" s="496"/>
      <c r="R28" s="497"/>
      <c r="S28" s="629"/>
    </row>
    <row r="29" spans="1:19">
      <c r="A29" s="2444" t="s">
        <v>1582</v>
      </c>
      <c r="B29" s="2445"/>
      <c r="C29" s="2446"/>
      <c r="D29" s="305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347"/>
      <c r="Q29" s="496"/>
      <c r="R29" s="497"/>
      <c r="S29" s="629"/>
    </row>
    <row r="30" spans="1:19">
      <c r="A30" s="2444" t="s">
        <v>1983</v>
      </c>
      <c r="B30" s="2445"/>
      <c r="C30" s="2446"/>
      <c r="D30" s="305">
        <v>10</v>
      </c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2196">
        <v>10</v>
      </c>
      <c r="P30" s="347"/>
      <c r="Q30" s="496"/>
      <c r="R30" s="497"/>
      <c r="S30" s="629"/>
    </row>
    <row r="31" spans="1:19">
      <c r="A31" s="2444" t="s">
        <v>1580</v>
      </c>
      <c r="B31" s="2445"/>
      <c r="C31" s="2446"/>
      <c r="D31" s="305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347"/>
      <c r="Q31" s="496"/>
      <c r="R31" s="497"/>
      <c r="S31" s="629"/>
    </row>
    <row r="32" spans="1:19">
      <c r="A32" s="2444" t="s">
        <v>1582</v>
      </c>
      <c r="B32" s="2445"/>
      <c r="C32" s="2446"/>
      <c r="D32" s="305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347"/>
      <c r="Q32" s="2385"/>
      <c r="R32" s="2384"/>
      <c r="S32" s="2383"/>
    </row>
    <row r="33" spans="1:21" ht="24.75" thickBot="1">
      <c r="A33" s="2444" t="s">
        <v>1737</v>
      </c>
      <c r="B33" s="2445"/>
      <c r="C33" s="2446"/>
      <c r="D33" s="2194">
        <v>10</v>
      </c>
      <c r="E33" s="2193"/>
      <c r="F33" s="2193"/>
      <c r="G33" s="2193"/>
      <c r="H33" s="2193"/>
      <c r="I33" s="2193"/>
      <c r="J33" s="2193"/>
      <c r="K33" s="2193"/>
      <c r="L33" s="2193"/>
      <c r="M33" s="2193"/>
      <c r="N33" s="2193"/>
      <c r="O33" s="2193"/>
      <c r="P33" s="2195">
        <v>10</v>
      </c>
      <c r="Q33" s="3359" t="s">
        <v>14</v>
      </c>
      <c r="R33" s="3473"/>
      <c r="S33" s="2382">
        <f>Q25+S25</f>
        <v>3000</v>
      </c>
    </row>
    <row r="34" spans="1:21" ht="24.75" thickBot="1">
      <c r="A34" s="2894" t="s">
        <v>61</v>
      </c>
      <c r="B34" s="2895"/>
      <c r="C34" s="2896"/>
      <c r="D34" s="92">
        <f>SUM(D13:D33)</f>
        <v>100</v>
      </c>
      <c r="E34" s="93"/>
      <c r="F34" s="94"/>
      <c r="G34" s="93"/>
      <c r="H34" s="94"/>
      <c r="I34" s="93"/>
      <c r="J34" s="94"/>
      <c r="K34" s="95"/>
      <c r="L34" s="95"/>
      <c r="M34" s="95"/>
      <c r="N34" s="95"/>
      <c r="O34" s="95"/>
      <c r="P34" s="96"/>
      <c r="Q34" s="3035" t="s">
        <v>563</v>
      </c>
      <c r="R34" s="3036"/>
      <c r="S34" s="3037"/>
      <c r="T34" s="511"/>
      <c r="U34" s="123"/>
    </row>
    <row r="35" spans="1:21">
      <c r="A35" s="2885" t="s">
        <v>70</v>
      </c>
      <c r="B35" s="2886"/>
      <c r="C35" s="2887"/>
      <c r="D35" s="646" t="s">
        <v>68</v>
      </c>
      <c r="E35" s="97">
        <f>SUM(E13:E23)</f>
        <v>5.33</v>
      </c>
      <c r="F35" s="97">
        <f>SUM(F13:F34)</f>
        <v>5.33</v>
      </c>
      <c r="G35" s="97">
        <f>SUM(G13:G33)</f>
        <v>12.83</v>
      </c>
      <c r="H35" s="97">
        <f t="shared" ref="H35:P35" si="0">SUM(H13:H33)</f>
        <v>9.5</v>
      </c>
      <c r="I35" s="97">
        <f t="shared" si="0"/>
        <v>14.5</v>
      </c>
      <c r="J35" s="97">
        <f t="shared" si="0"/>
        <v>17.5</v>
      </c>
      <c r="K35" s="97">
        <f t="shared" si="0"/>
        <v>15</v>
      </c>
      <c r="L35" s="97">
        <f t="shared" si="0"/>
        <v>0</v>
      </c>
      <c r="M35" s="97">
        <f t="shared" si="0"/>
        <v>0</v>
      </c>
      <c r="N35" s="97">
        <f t="shared" si="0"/>
        <v>0</v>
      </c>
      <c r="O35" s="97">
        <f t="shared" si="0"/>
        <v>10</v>
      </c>
      <c r="P35" s="98">
        <f t="shared" si="0"/>
        <v>10</v>
      </c>
      <c r="Q35" s="3474" t="s">
        <v>1502</v>
      </c>
      <c r="R35" s="3475"/>
      <c r="S35" s="3476"/>
      <c r="T35" s="123"/>
    </row>
    <row r="36" spans="1:21">
      <c r="A36" s="2888"/>
      <c r="B36" s="2889"/>
      <c r="C36" s="2890"/>
      <c r="D36" s="647" t="s">
        <v>69</v>
      </c>
      <c r="E36" s="99">
        <f>E35</f>
        <v>5.33</v>
      </c>
      <c r="F36" s="97">
        <f>SUM(E35:F35)</f>
        <v>10.66</v>
      </c>
      <c r="G36" s="97">
        <f>SUM(E35:G35)</f>
        <v>23.490000000000002</v>
      </c>
      <c r="H36" s="97">
        <f>SUM(E35:H35)</f>
        <v>32.99</v>
      </c>
      <c r="I36" s="97">
        <f>SUM(E35:I35)</f>
        <v>47.49</v>
      </c>
      <c r="J36" s="97">
        <f>SUM(E35:J35)</f>
        <v>64.990000000000009</v>
      </c>
      <c r="K36" s="97">
        <f>SUM(E35:K35)</f>
        <v>79.990000000000009</v>
      </c>
      <c r="L36" s="97">
        <f>SUM(E35:L35)</f>
        <v>79.990000000000009</v>
      </c>
      <c r="M36" s="97">
        <f>SUM(E35:M35)</f>
        <v>79.990000000000009</v>
      </c>
      <c r="N36" s="97">
        <f>SUM(E35:N35)</f>
        <v>79.990000000000009</v>
      </c>
      <c r="O36" s="97">
        <f>SUM(E35:O35)</f>
        <v>89.990000000000009</v>
      </c>
      <c r="P36" s="98">
        <f>SUM(E35:P35)</f>
        <v>99.990000000000009</v>
      </c>
      <c r="Q36" s="552" t="s">
        <v>1501</v>
      </c>
      <c r="R36" s="779"/>
      <c r="S36" s="2374"/>
    </row>
    <row r="37" spans="1:21">
      <c r="A37" s="2831" t="s">
        <v>71</v>
      </c>
      <c r="B37" s="2832"/>
      <c r="C37" s="2833"/>
      <c r="D37" s="648" t="s">
        <v>68</v>
      </c>
      <c r="E37" s="100"/>
      <c r="F37" s="101"/>
      <c r="G37" s="100"/>
      <c r="H37" s="101"/>
      <c r="I37" s="100"/>
      <c r="J37" s="101"/>
      <c r="K37" s="102"/>
      <c r="L37" s="102"/>
      <c r="M37" s="102"/>
      <c r="N37" s="102"/>
      <c r="O37" s="102"/>
      <c r="P37" s="103"/>
      <c r="Q37" s="2837" t="s">
        <v>587</v>
      </c>
      <c r="R37" s="3051"/>
      <c r="S37" s="2839">
        <f>P38</f>
        <v>0</v>
      </c>
    </row>
    <row r="38" spans="1:21" ht="24.75" thickBot="1">
      <c r="A38" s="2834"/>
      <c r="B38" s="2835"/>
      <c r="C38" s="2836"/>
      <c r="D38" s="2782" t="s">
        <v>72</v>
      </c>
      <c r="E38" s="104">
        <f>E37</f>
        <v>0</v>
      </c>
      <c r="F38" s="105">
        <f>SUM(E37:F37)</f>
        <v>0</v>
      </c>
      <c r="G38" s="105">
        <f>SUM(E37:G37)</f>
        <v>0</v>
      </c>
      <c r="H38" s="105">
        <f>SUM(E37:H37)</f>
        <v>0</v>
      </c>
      <c r="I38" s="105">
        <f>SUM(E37:I37)</f>
        <v>0</v>
      </c>
      <c r="J38" s="105">
        <f>SUM(E37:J37)</f>
        <v>0</v>
      </c>
      <c r="K38" s="105">
        <f>SUM(E37:K37)</f>
        <v>0</v>
      </c>
      <c r="L38" s="105">
        <f>SUM(E37:L37)</f>
        <v>0</v>
      </c>
      <c r="M38" s="105">
        <f>SUM(E37:M37)</f>
        <v>0</v>
      </c>
      <c r="N38" s="105">
        <f>SUM(E37:N37)</f>
        <v>0</v>
      </c>
      <c r="O38" s="105">
        <f>SUM(E37:O37)</f>
        <v>0</v>
      </c>
      <c r="P38" s="106">
        <f>SUM(E37:P37)</f>
        <v>0</v>
      </c>
      <c r="Q38" s="564"/>
      <c r="R38" s="565"/>
      <c r="S38" s="2840"/>
    </row>
    <row r="39" spans="1:21" hidden="1">
      <c r="Q39" s="2847" t="s">
        <v>719</v>
      </c>
      <c r="R39" s="2847"/>
      <c r="S39" s="2847"/>
      <c r="T39" s="123"/>
    </row>
    <row r="40" spans="1:21" hidden="1">
      <c r="Q40" s="458"/>
      <c r="R40" s="865"/>
    </row>
    <row r="41" spans="1:21" hidden="1">
      <c r="Q41" s="2829" t="s">
        <v>720</v>
      </c>
      <c r="R41" s="2829"/>
      <c r="S41" s="2829"/>
    </row>
    <row r="42" spans="1:21" hidden="1">
      <c r="Q42" s="2830" t="s">
        <v>729</v>
      </c>
      <c r="R42" s="2830"/>
      <c r="S42" s="2830"/>
    </row>
    <row r="43" spans="1:21" hidden="1"/>
  </sheetData>
  <mergeCells count="35">
    <mergeCell ref="A9:B10"/>
    <mergeCell ref="A1:S1"/>
    <mergeCell ref="A3:S3"/>
    <mergeCell ref="C4:S4"/>
    <mergeCell ref="C5:S5"/>
    <mergeCell ref="A2:S2"/>
    <mergeCell ref="C7:P8"/>
    <mergeCell ref="Q7:S7"/>
    <mergeCell ref="Q8:S8"/>
    <mergeCell ref="Q24:R24"/>
    <mergeCell ref="Q23:S23"/>
    <mergeCell ref="A37:C38"/>
    <mergeCell ref="C6:S6"/>
    <mergeCell ref="A4:B6"/>
    <mergeCell ref="Q14:R14"/>
    <mergeCell ref="Q13:R13"/>
    <mergeCell ref="C9:P9"/>
    <mergeCell ref="C10:P10"/>
    <mergeCell ref="A34:C34"/>
    <mergeCell ref="A35:C36"/>
    <mergeCell ref="A11:C12"/>
    <mergeCell ref="E11:P11"/>
    <mergeCell ref="A13:C13"/>
    <mergeCell ref="Q16:S16"/>
    <mergeCell ref="A7:B8"/>
    <mergeCell ref="Q42:S42"/>
    <mergeCell ref="Q26:R26"/>
    <mergeCell ref="Q33:R33"/>
    <mergeCell ref="Q34:S34"/>
    <mergeCell ref="Q25:R25"/>
    <mergeCell ref="Q37:R37"/>
    <mergeCell ref="S37:S38"/>
    <mergeCell ref="Q39:S39"/>
    <mergeCell ref="Q41:S41"/>
    <mergeCell ref="Q35:S35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3" orientation="landscape" r:id="rId1"/>
  <headerFooter scaleWithDoc="0" alignWithMargins="0">
    <oddHeader>&amp;R&amp;"Angsana New,ธรรมดา"&amp;18 25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1:U50"/>
  <sheetViews>
    <sheetView view="pageBreakPreview" zoomScale="60" zoomScaleNormal="60" zoomScalePageLayoutView="60" workbookViewId="0">
      <selection activeCell="G31" sqref="G31"/>
    </sheetView>
  </sheetViews>
  <sheetFormatPr defaultColWidth="8.5703125" defaultRowHeight="24"/>
  <cols>
    <col min="1" max="1" width="9" style="18" customWidth="1"/>
    <col min="2" max="2" width="19.42578125" style="18" customWidth="1"/>
    <col min="3" max="3" width="27.42578125" style="18" customWidth="1"/>
    <col min="4" max="4" width="22.140625" style="18" customWidth="1"/>
    <col min="5" max="5" width="4.140625" style="18" bestFit="1" customWidth="1"/>
    <col min="6" max="6" width="4.5703125" style="18" bestFit="1" customWidth="1"/>
    <col min="7" max="8" width="4.42578125" style="18" bestFit="1" customWidth="1"/>
    <col min="9" max="9" width="4.5703125" style="18" bestFit="1" customWidth="1"/>
    <col min="10" max="10" width="4.42578125" style="18" bestFit="1" customWidth="1"/>
    <col min="11" max="11" width="5" style="18" bestFit="1" customWidth="1"/>
    <col min="12" max="12" width="4.5703125" style="18" bestFit="1" customWidth="1"/>
    <col min="13" max="15" width="4.42578125" style="18" bestFit="1" customWidth="1"/>
    <col min="16" max="16" width="5.42578125" style="18" customWidth="1"/>
    <col min="17" max="17" width="9" style="18" customWidth="1"/>
    <col min="18" max="18" width="30.42578125" style="18" customWidth="1"/>
    <col min="19" max="19" width="24" style="18" customWidth="1"/>
    <col min="20" max="16384" width="8.5703125" style="18"/>
  </cols>
  <sheetData>
    <row r="1" spans="1:21">
      <c r="A1" s="3426" t="s">
        <v>58</v>
      </c>
      <c r="B1" s="3373"/>
      <c r="C1" s="3373"/>
      <c r="D1" s="3373"/>
      <c r="E1" s="3373"/>
      <c r="F1" s="3373"/>
      <c r="G1" s="3373"/>
      <c r="H1" s="3373"/>
      <c r="I1" s="3373"/>
      <c r="J1" s="3373"/>
      <c r="K1" s="3373"/>
      <c r="L1" s="3373"/>
      <c r="M1" s="3373"/>
      <c r="N1" s="3373"/>
      <c r="O1" s="3373"/>
      <c r="P1" s="3373"/>
      <c r="Q1" s="3373"/>
      <c r="R1" s="3373"/>
      <c r="S1" s="3427"/>
      <c r="T1" s="2751"/>
    </row>
    <row r="2" spans="1:21" hidden="1">
      <c r="A2" s="3438" t="s">
        <v>1433</v>
      </c>
      <c r="B2" s="3439"/>
      <c r="C2" s="3439"/>
      <c r="D2" s="3439"/>
      <c r="E2" s="3439"/>
      <c r="F2" s="3439"/>
      <c r="G2" s="3439"/>
      <c r="H2" s="3439"/>
      <c r="I2" s="3439"/>
      <c r="J2" s="3439"/>
      <c r="K2" s="3439"/>
      <c r="L2" s="3439"/>
      <c r="M2" s="3439"/>
      <c r="N2" s="3439"/>
      <c r="O2" s="3439"/>
      <c r="P2" s="3439"/>
      <c r="Q2" s="3439"/>
      <c r="R2" s="3439"/>
      <c r="S2" s="3440"/>
      <c r="T2" s="2751"/>
    </row>
    <row r="3" spans="1:21" ht="24.75" thickBot="1">
      <c r="A3" s="3428" t="s">
        <v>1434</v>
      </c>
      <c r="B3" s="2853"/>
      <c r="C3" s="2853"/>
      <c r="D3" s="2853"/>
      <c r="E3" s="2853"/>
      <c r="F3" s="2853"/>
      <c r="G3" s="2853"/>
      <c r="H3" s="2853"/>
      <c r="I3" s="2853"/>
      <c r="J3" s="2853"/>
      <c r="K3" s="2853"/>
      <c r="L3" s="2853"/>
      <c r="M3" s="2853"/>
      <c r="N3" s="2853"/>
      <c r="O3" s="2853"/>
      <c r="P3" s="2853"/>
      <c r="Q3" s="2853"/>
      <c r="R3" s="2853"/>
      <c r="S3" s="2854"/>
      <c r="T3" s="2751"/>
    </row>
    <row r="4" spans="1:21" ht="21.6" customHeight="1">
      <c r="A4" s="3480" t="s">
        <v>156</v>
      </c>
      <c r="B4" s="3481"/>
      <c r="C4" s="3446" t="s">
        <v>1868</v>
      </c>
      <c r="D4" s="3446"/>
      <c r="E4" s="3446"/>
      <c r="F4" s="3446"/>
      <c r="G4" s="3446"/>
      <c r="H4" s="3446"/>
      <c r="I4" s="3446"/>
      <c r="J4" s="3446"/>
      <c r="K4" s="3446"/>
      <c r="L4" s="3446"/>
      <c r="M4" s="3446"/>
      <c r="N4" s="3446"/>
      <c r="O4" s="3446"/>
      <c r="P4" s="3446"/>
      <c r="Q4" s="3446"/>
      <c r="R4" s="3446"/>
      <c r="S4" s="3447"/>
      <c r="T4" s="2751"/>
    </row>
    <row r="5" spans="1:21" ht="21.6" customHeight="1">
      <c r="A5" s="3482"/>
      <c r="B5" s="3483"/>
      <c r="C5" s="3478" t="s">
        <v>1965</v>
      </c>
      <c r="D5" s="3478"/>
      <c r="E5" s="3478"/>
      <c r="F5" s="3478"/>
      <c r="G5" s="3478"/>
      <c r="H5" s="3478"/>
      <c r="I5" s="3478"/>
      <c r="J5" s="3478"/>
      <c r="K5" s="3478"/>
      <c r="L5" s="3478"/>
      <c r="M5" s="3478"/>
      <c r="N5" s="3478"/>
      <c r="O5" s="3478"/>
      <c r="P5" s="3478"/>
      <c r="Q5" s="3478"/>
      <c r="R5" s="3478"/>
      <c r="S5" s="3479"/>
      <c r="T5" s="2751"/>
    </row>
    <row r="6" spans="1:21" ht="21.6" customHeight="1" thickBot="1">
      <c r="A6" s="3482"/>
      <c r="B6" s="3483"/>
      <c r="C6" s="3477" t="s">
        <v>1906</v>
      </c>
      <c r="D6" s="3478"/>
      <c r="E6" s="3478"/>
      <c r="F6" s="3478"/>
      <c r="G6" s="3478"/>
      <c r="H6" s="3478"/>
      <c r="I6" s="3478"/>
      <c r="J6" s="3478"/>
      <c r="K6" s="3478"/>
      <c r="L6" s="3478"/>
      <c r="M6" s="3478"/>
      <c r="N6" s="3478"/>
      <c r="O6" s="3478"/>
      <c r="P6" s="3478"/>
      <c r="Q6" s="3478"/>
      <c r="R6" s="3478"/>
      <c r="S6" s="3479"/>
      <c r="T6" s="2751"/>
    </row>
    <row r="7" spans="1:21" ht="18.75" customHeight="1">
      <c r="A7" s="3450" t="s">
        <v>63</v>
      </c>
      <c r="B7" s="3451"/>
      <c r="C7" s="3302" t="s">
        <v>1583</v>
      </c>
      <c r="D7" s="3302"/>
      <c r="E7" s="3302"/>
      <c r="F7" s="3302"/>
      <c r="G7" s="3302"/>
      <c r="H7" s="3302"/>
      <c r="I7" s="3302"/>
      <c r="J7" s="3302"/>
      <c r="K7" s="3302"/>
      <c r="L7" s="3302"/>
      <c r="M7" s="3302"/>
      <c r="N7" s="3302"/>
      <c r="O7" s="3302"/>
      <c r="P7" s="3302"/>
      <c r="Q7" s="3503" t="s">
        <v>564</v>
      </c>
      <c r="R7" s="3504"/>
      <c r="S7" s="3505"/>
      <c r="T7" s="2751"/>
    </row>
    <row r="8" spans="1:21" ht="24.75" thickBot="1">
      <c r="A8" s="3495"/>
      <c r="B8" s="3496"/>
      <c r="C8" s="3305"/>
      <c r="D8" s="3305"/>
      <c r="E8" s="3305"/>
      <c r="F8" s="3305"/>
      <c r="G8" s="3305"/>
      <c r="H8" s="3305"/>
      <c r="I8" s="3305"/>
      <c r="J8" s="3305"/>
      <c r="K8" s="3305"/>
      <c r="L8" s="3305"/>
      <c r="M8" s="3305"/>
      <c r="N8" s="3305"/>
      <c r="O8" s="3305"/>
      <c r="P8" s="3305"/>
      <c r="Q8" s="3490" t="s">
        <v>1781</v>
      </c>
      <c r="R8" s="3491"/>
      <c r="S8" s="3492"/>
      <c r="T8" s="2751"/>
    </row>
    <row r="9" spans="1:21" ht="19.5" customHeight="1" thickBot="1">
      <c r="A9" s="3499" t="s">
        <v>62</v>
      </c>
      <c r="B9" s="3500"/>
      <c r="C9" s="3433" t="s">
        <v>1379</v>
      </c>
      <c r="D9" s="3433"/>
      <c r="E9" s="3433"/>
      <c r="F9" s="3433"/>
      <c r="G9" s="3433"/>
      <c r="H9" s="3433"/>
      <c r="I9" s="3433"/>
      <c r="J9" s="3433"/>
      <c r="K9" s="3433"/>
      <c r="L9" s="3433"/>
      <c r="M9" s="3433"/>
      <c r="N9" s="3433"/>
      <c r="O9" s="3433"/>
      <c r="P9" s="3433"/>
      <c r="Q9" s="2002" t="s">
        <v>615</v>
      </c>
      <c r="R9" s="2003"/>
      <c r="S9" s="2026"/>
      <c r="T9" s="2751"/>
    </row>
    <row r="10" spans="1:21" ht="19.5" customHeight="1" thickBot="1">
      <c r="A10" s="3391"/>
      <c r="B10" s="3392"/>
      <c r="C10" s="3497" t="s">
        <v>1380</v>
      </c>
      <c r="D10" s="3498"/>
      <c r="E10" s="3498"/>
      <c r="F10" s="3498"/>
      <c r="G10" s="3498"/>
      <c r="H10" s="3498"/>
      <c r="I10" s="3498"/>
      <c r="J10" s="3498"/>
      <c r="K10" s="3498"/>
      <c r="L10" s="3498"/>
      <c r="M10" s="3498"/>
      <c r="N10" s="3498"/>
      <c r="O10" s="3498"/>
      <c r="P10" s="3498"/>
      <c r="Q10" s="3386" t="s">
        <v>1014</v>
      </c>
      <c r="R10" s="3387"/>
      <c r="S10" s="3388"/>
      <c r="T10" s="2751"/>
    </row>
    <row r="11" spans="1:21" ht="24.75" thickBot="1">
      <c r="A11" s="3402" t="s">
        <v>499</v>
      </c>
      <c r="B11" s="3403"/>
      <c r="C11" s="3403"/>
      <c r="D11" s="2530" t="s">
        <v>585</v>
      </c>
      <c r="E11" s="3407" t="s">
        <v>582</v>
      </c>
      <c r="F11" s="3407"/>
      <c r="G11" s="3407"/>
      <c r="H11" s="3407"/>
      <c r="I11" s="3407"/>
      <c r="J11" s="3407"/>
      <c r="K11" s="3407"/>
      <c r="L11" s="3407"/>
      <c r="M11" s="3407"/>
      <c r="N11" s="3407"/>
      <c r="O11" s="3407"/>
      <c r="P11" s="3408"/>
      <c r="Q11" s="2002" t="s">
        <v>525</v>
      </c>
      <c r="R11" s="2003"/>
      <c r="S11" s="2004" t="s">
        <v>502</v>
      </c>
      <c r="T11" s="2751"/>
    </row>
    <row r="12" spans="1:21" ht="24.75" thickBot="1">
      <c r="A12" s="3404"/>
      <c r="B12" s="3405"/>
      <c r="C12" s="3405"/>
      <c r="D12" s="2693" t="s">
        <v>486</v>
      </c>
      <c r="E12" s="2694" t="s">
        <v>0</v>
      </c>
      <c r="F12" s="2695" t="s">
        <v>1</v>
      </c>
      <c r="G12" s="2696" t="s">
        <v>2</v>
      </c>
      <c r="H12" s="2697" t="s">
        <v>3</v>
      </c>
      <c r="I12" s="2697" t="s">
        <v>4</v>
      </c>
      <c r="J12" s="2697" t="s">
        <v>5</v>
      </c>
      <c r="K12" s="2697" t="s">
        <v>6</v>
      </c>
      <c r="L12" s="2697" t="s">
        <v>7</v>
      </c>
      <c r="M12" s="2697" t="s">
        <v>8</v>
      </c>
      <c r="N12" s="2697" t="s">
        <v>9</v>
      </c>
      <c r="O12" s="2697" t="s">
        <v>10</v>
      </c>
      <c r="P12" s="2698" t="s">
        <v>11</v>
      </c>
      <c r="Q12" s="2493" t="s">
        <v>1504</v>
      </c>
      <c r="R12" s="2019"/>
      <c r="S12" s="2113" t="s">
        <v>110</v>
      </c>
      <c r="T12" s="2751"/>
    </row>
    <row r="13" spans="1:21" ht="24.75" thickBot="1">
      <c r="A13" s="3421" t="s">
        <v>1867</v>
      </c>
      <c r="B13" s="3422"/>
      <c r="C13" s="3423"/>
      <c r="D13" s="1993">
        <v>40</v>
      </c>
      <c r="E13" s="219"/>
      <c r="F13" s="220"/>
      <c r="G13" s="219"/>
      <c r="H13" s="220"/>
      <c r="I13" s="219"/>
      <c r="J13" s="222"/>
      <c r="K13" s="219"/>
      <c r="L13" s="219"/>
      <c r="M13" s="219"/>
      <c r="N13" s="219"/>
      <c r="O13" s="219"/>
      <c r="P13" s="224"/>
      <c r="Q13" s="2114"/>
      <c r="R13" s="2115"/>
      <c r="S13" s="2011"/>
      <c r="T13" s="2751"/>
    </row>
    <row r="14" spans="1:21">
      <c r="A14" s="3143" t="s">
        <v>1866</v>
      </c>
      <c r="B14" s="3144"/>
      <c r="C14" s="3145"/>
      <c r="D14" s="1993"/>
      <c r="E14" s="219"/>
      <c r="F14" s="220"/>
      <c r="G14" s="219"/>
      <c r="H14" s="220"/>
      <c r="I14" s="219"/>
      <c r="J14" s="222"/>
      <c r="K14" s="219"/>
      <c r="L14" s="219"/>
      <c r="M14" s="219"/>
      <c r="N14" s="219"/>
      <c r="O14" s="219"/>
      <c r="P14" s="224"/>
      <c r="Q14" s="3501" t="s">
        <v>510</v>
      </c>
      <c r="R14" s="3502"/>
      <c r="S14" s="3502"/>
      <c r="T14" s="2756"/>
      <c r="U14" s="2023"/>
    </row>
    <row r="15" spans="1:21">
      <c r="A15" s="3487" t="s">
        <v>1865</v>
      </c>
      <c r="B15" s="3488"/>
      <c r="C15" s="3489"/>
      <c r="D15" s="1761"/>
      <c r="E15" s="2197">
        <v>10</v>
      </c>
      <c r="F15" s="2197">
        <v>10</v>
      </c>
      <c r="G15" s="1054"/>
      <c r="H15" s="1054"/>
      <c r="I15" s="1054"/>
      <c r="J15" s="1055"/>
      <c r="K15" s="1054"/>
      <c r="L15" s="1054"/>
      <c r="M15" s="1054"/>
      <c r="N15" s="1054"/>
      <c r="O15" s="1054"/>
      <c r="P15" s="1056"/>
      <c r="Q15" s="2752" t="s">
        <v>28</v>
      </c>
      <c r="R15" s="2753"/>
      <c r="S15" s="2753"/>
      <c r="T15" s="2757"/>
      <c r="U15" s="2775"/>
    </row>
    <row r="16" spans="1:21">
      <c r="A16" s="3487" t="s">
        <v>1864</v>
      </c>
      <c r="B16" s="3488"/>
      <c r="C16" s="3489"/>
      <c r="D16" s="1761"/>
      <c r="E16" s="1053"/>
      <c r="F16" s="1053"/>
      <c r="G16" s="1054"/>
      <c r="H16" s="1054"/>
      <c r="I16" s="1054"/>
      <c r="J16" s="1055"/>
      <c r="K16" s="1054"/>
      <c r="L16" s="1054"/>
      <c r="M16" s="1054"/>
      <c r="N16" s="1054"/>
      <c r="O16" s="1054"/>
      <c r="P16" s="1056"/>
      <c r="Q16" s="1807"/>
      <c r="R16" s="1808"/>
      <c r="S16" s="1808"/>
      <c r="T16" s="2758"/>
      <c r="U16" s="2023"/>
    </row>
    <row r="17" spans="1:21">
      <c r="A17" s="2465" t="s">
        <v>1584</v>
      </c>
      <c r="B17" s="2466"/>
      <c r="C17" s="2467"/>
      <c r="D17" s="2512"/>
      <c r="E17" s="1053"/>
      <c r="F17" s="1053"/>
      <c r="G17" s="2759">
        <v>2</v>
      </c>
      <c r="H17" s="2759">
        <v>2</v>
      </c>
      <c r="I17" s="2759">
        <v>2</v>
      </c>
      <c r="J17" s="2759">
        <v>2</v>
      </c>
      <c r="K17" s="2759">
        <v>2</v>
      </c>
      <c r="L17" s="2759">
        <v>2</v>
      </c>
      <c r="M17" s="2759">
        <v>2</v>
      </c>
      <c r="N17" s="2759">
        <v>2</v>
      </c>
      <c r="O17" s="2759">
        <v>2</v>
      </c>
      <c r="P17" s="2759">
        <v>2</v>
      </c>
      <c r="Q17" s="1807"/>
      <c r="R17" s="1808"/>
      <c r="S17" s="1808"/>
      <c r="T17" s="2758"/>
      <c r="U17" s="2023"/>
    </row>
    <row r="18" spans="1:21">
      <c r="A18" s="2444" t="s">
        <v>1863</v>
      </c>
      <c r="B18" s="1817"/>
      <c r="C18" s="1818"/>
      <c r="D18" s="2512">
        <v>30</v>
      </c>
      <c r="E18" s="1059"/>
      <c r="F18" s="2130"/>
      <c r="G18" s="2198">
        <v>3</v>
      </c>
      <c r="H18" s="2198">
        <v>3</v>
      </c>
      <c r="I18" s="2198">
        <v>3</v>
      </c>
      <c r="J18" s="2198">
        <v>3</v>
      </c>
      <c r="K18" s="2198">
        <v>3</v>
      </c>
      <c r="L18" s="2198">
        <v>3</v>
      </c>
      <c r="M18" s="2198">
        <v>3</v>
      </c>
      <c r="N18" s="2198">
        <v>3</v>
      </c>
      <c r="O18" s="2198">
        <v>3</v>
      </c>
      <c r="P18" s="2198">
        <v>3</v>
      </c>
      <c r="Q18" s="1998"/>
      <c r="R18" s="1999"/>
      <c r="S18" s="1999"/>
      <c r="T18" s="2758"/>
      <c r="U18" s="2023"/>
    </row>
    <row r="19" spans="1:21" ht="24.75" thickBot="1">
      <c r="A19" s="3290" t="s">
        <v>1862</v>
      </c>
      <c r="B19" s="3291"/>
      <c r="C19" s="3291"/>
      <c r="D19" s="2512"/>
      <c r="E19" s="1059"/>
      <c r="F19" s="2130"/>
      <c r="G19" s="2393"/>
      <c r="H19" s="2393"/>
      <c r="I19" s="2393"/>
      <c r="J19" s="2393"/>
      <c r="K19" s="2393"/>
      <c r="L19" s="2393"/>
      <c r="M19" s="2393"/>
      <c r="N19" s="2393"/>
      <c r="O19" s="2393"/>
      <c r="P19" s="2393"/>
      <c r="Q19" s="2325"/>
      <c r="R19" s="2326"/>
      <c r="S19" s="2326"/>
      <c r="T19" s="2758"/>
      <c r="U19" s="2023"/>
    </row>
    <row r="20" spans="1:21" ht="24.75" thickBot="1">
      <c r="A20" s="2392" t="s">
        <v>1585</v>
      </c>
      <c r="B20" s="2023"/>
      <c r="C20" s="2391"/>
      <c r="D20" s="2512">
        <v>30</v>
      </c>
      <c r="E20" s="1059"/>
      <c r="F20" s="2131"/>
      <c r="G20" s="2198">
        <v>3</v>
      </c>
      <c r="H20" s="2198">
        <v>3</v>
      </c>
      <c r="I20" s="2198">
        <v>3</v>
      </c>
      <c r="J20" s="2198">
        <v>3</v>
      </c>
      <c r="K20" s="2198">
        <v>3</v>
      </c>
      <c r="L20" s="2198">
        <v>3</v>
      </c>
      <c r="M20" s="2198">
        <v>3</v>
      </c>
      <c r="N20" s="2198">
        <v>3</v>
      </c>
      <c r="O20" s="2198">
        <v>3</v>
      </c>
      <c r="P20" s="2198">
        <v>3</v>
      </c>
      <c r="Q20" s="2002" t="s">
        <v>511</v>
      </c>
      <c r="R20" s="2116"/>
      <c r="S20" s="2003"/>
      <c r="T20" s="2758"/>
    </row>
    <row r="21" spans="1:21">
      <c r="A21" s="2444" t="s">
        <v>1586</v>
      </c>
      <c r="B21" s="2445"/>
      <c r="C21" s="2446"/>
      <c r="D21" s="2512"/>
      <c r="E21" s="1059"/>
      <c r="F21" s="1059"/>
      <c r="G21" s="1059"/>
      <c r="H21" s="1059"/>
      <c r="I21" s="1059"/>
      <c r="J21" s="1059"/>
      <c r="K21" s="1059"/>
      <c r="L21" s="1059"/>
      <c r="M21" s="1059"/>
      <c r="N21" s="1059"/>
      <c r="O21" s="1059"/>
      <c r="P21" s="1059"/>
      <c r="Q21" s="2027" t="s">
        <v>359</v>
      </c>
      <c r="R21" s="2117"/>
      <c r="S21" s="2019"/>
      <c r="T21" s="2758"/>
    </row>
    <row r="22" spans="1:21" ht="24.75" thickBot="1">
      <c r="A22" s="2444"/>
      <c r="B22" s="2445"/>
      <c r="C22" s="2446"/>
      <c r="D22" s="2512"/>
      <c r="E22" s="1059"/>
      <c r="F22" s="1059"/>
      <c r="G22" s="1059"/>
      <c r="H22" s="1059"/>
      <c r="I22" s="1059"/>
      <c r="J22" s="1059"/>
      <c r="K22" s="1059"/>
      <c r="L22" s="1059"/>
      <c r="M22" s="1059"/>
      <c r="N22" s="1059"/>
      <c r="O22" s="1059"/>
      <c r="P22" s="1059"/>
      <c r="Q22" s="2067"/>
      <c r="R22" s="2024"/>
      <c r="S22" s="2024"/>
      <c r="T22" s="2758"/>
    </row>
    <row r="23" spans="1:21" ht="24.75" thickBot="1">
      <c r="A23" s="2444"/>
      <c r="B23" s="2445"/>
      <c r="C23" s="2446"/>
      <c r="D23" s="2512"/>
      <c r="E23" s="1059"/>
      <c r="F23" s="1063"/>
      <c r="G23" s="1059"/>
      <c r="H23" s="1064"/>
      <c r="I23" s="1059"/>
      <c r="J23" s="1060"/>
      <c r="K23" s="1059"/>
      <c r="L23" s="1059"/>
      <c r="M23" s="1059"/>
      <c r="N23" s="1059"/>
      <c r="O23" s="1059"/>
      <c r="P23" s="1061"/>
      <c r="Q23" s="3503" t="s">
        <v>504</v>
      </c>
      <c r="R23" s="3504"/>
      <c r="S23" s="3504"/>
      <c r="T23" s="2758"/>
    </row>
    <row r="24" spans="1:21">
      <c r="A24" s="3484"/>
      <c r="B24" s="3485"/>
      <c r="C24" s="3486"/>
      <c r="D24" s="2512"/>
      <c r="E24" s="1059"/>
      <c r="F24" s="1064"/>
      <c r="G24" s="1059"/>
      <c r="H24" s="1064"/>
      <c r="I24" s="1059"/>
      <c r="J24" s="1060"/>
      <c r="K24" s="1059"/>
      <c r="L24" s="1059"/>
      <c r="M24" s="1059"/>
      <c r="N24" s="1059"/>
      <c r="O24" s="1059"/>
      <c r="P24" s="1061"/>
      <c r="Q24" s="3493" t="s">
        <v>12</v>
      </c>
      <c r="R24" s="3494"/>
      <c r="S24" s="2726" t="s">
        <v>13</v>
      </c>
      <c r="T24" s="2758"/>
    </row>
    <row r="25" spans="1:21">
      <c r="A25" s="3484"/>
      <c r="B25" s="3485"/>
      <c r="C25" s="3486"/>
      <c r="D25" s="305"/>
      <c r="E25" s="1065"/>
      <c r="F25" s="1066"/>
      <c r="G25" s="1065"/>
      <c r="H25" s="1066"/>
      <c r="I25" s="1065"/>
      <c r="J25" s="1067"/>
      <c r="K25" s="1065"/>
      <c r="L25" s="1065"/>
      <c r="M25" s="1065"/>
      <c r="N25" s="1065"/>
      <c r="O25" s="1065"/>
      <c r="P25" s="1068"/>
      <c r="Q25" s="3285"/>
      <c r="R25" s="3286"/>
      <c r="S25" s="2754">
        <v>0</v>
      </c>
      <c r="T25" s="2758"/>
    </row>
    <row r="26" spans="1:21" ht="24.75" thickBot="1">
      <c r="A26" s="3484"/>
      <c r="B26" s="3485"/>
      <c r="C26" s="3486"/>
      <c r="D26" s="305"/>
      <c r="E26" s="1065"/>
      <c r="F26" s="1066"/>
      <c r="G26" s="1065"/>
      <c r="H26" s="1066"/>
      <c r="I26" s="1065"/>
      <c r="J26" s="1067"/>
      <c r="K26" s="1065"/>
      <c r="L26" s="1065"/>
      <c r="M26" s="1065"/>
      <c r="N26" s="1065"/>
      <c r="O26" s="1065"/>
      <c r="P26" s="1068"/>
      <c r="Q26" s="3530" t="s">
        <v>14</v>
      </c>
      <c r="R26" s="3531"/>
      <c r="S26" s="2755">
        <f>Q25+S25</f>
        <v>0</v>
      </c>
      <c r="T26" s="2758"/>
    </row>
    <row r="27" spans="1:21" ht="24.75" thickBot="1">
      <c r="A27" s="3484"/>
      <c r="B27" s="3485"/>
      <c r="C27" s="3486"/>
      <c r="D27" s="2074"/>
      <c r="E27" s="88"/>
      <c r="F27" s="89"/>
      <c r="G27" s="88"/>
      <c r="H27" s="89"/>
      <c r="I27" s="88"/>
      <c r="J27" s="90"/>
      <c r="K27" s="88"/>
      <c r="L27" s="88"/>
      <c r="M27" s="88"/>
      <c r="N27" s="88"/>
      <c r="O27" s="88"/>
      <c r="P27" s="91"/>
      <c r="Q27" s="3396" t="s">
        <v>563</v>
      </c>
      <c r="R27" s="3397"/>
      <c r="S27" s="3397"/>
      <c r="T27" s="2758"/>
    </row>
    <row r="28" spans="1:21">
      <c r="A28" s="3399" t="s">
        <v>61</v>
      </c>
      <c r="B28" s="3400"/>
      <c r="C28" s="3401"/>
      <c r="D28" s="2075">
        <f>SUM(D13:D27)</f>
        <v>100</v>
      </c>
      <c r="E28" s="168"/>
      <c r="F28" s="169"/>
      <c r="G28" s="168"/>
      <c r="H28" s="169"/>
      <c r="I28" s="168"/>
      <c r="J28" s="169"/>
      <c r="K28" s="170"/>
      <c r="L28" s="170"/>
      <c r="M28" s="170"/>
      <c r="N28" s="170"/>
      <c r="O28" s="170"/>
      <c r="P28" s="171"/>
      <c r="Q28" s="3528" t="s">
        <v>412</v>
      </c>
      <c r="R28" s="3529"/>
      <c r="S28" s="3529"/>
      <c r="T28" s="2758"/>
    </row>
    <row r="29" spans="1:21">
      <c r="A29" s="3374" t="s">
        <v>484</v>
      </c>
      <c r="B29" s="3375"/>
      <c r="C29" s="3376"/>
      <c r="D29" s="2118" t="s">
        <v>610</v>
      </c>
      <c r="E29" s="173">
        <f>SUM(E13:E27)</f>
        <v>10</v>
      </c>
      <c r="F29" s="173">
        <f>SUM(F15:F28)</f>
        <v>10</v>
      </c>
      <c r="G29" s="173">
        <f t="shared" ref="G29:P29" si="0">SUM(G13:G27)</f>
        <v>8</v>
      </c>
      <c r="H29" s="173">
        <f t="shared" si="0"/>
        <v>8</v>
      </c>
      <c r="I29" s="173">
        <f t="shared" si="0"/>
        <v>8</v>
      </c>
      <c r="J29" s="173">
        <f t="shared" si="0"/>
        <v>8</v>
      </c>
      <c r="K29" s="173">
        <f t="shared" si="0"/>
        <v>8</v>
      </c>
      <c r="L29" s="173">
        <f t="shared" si="0"/>
        <v>8</v>
      </c>
      <c r="M29" s="173">
        <f t="shared" si="0"/>
        <v>8</v>
      </c>
      <c r="N29" s="173">
        <f t="shared" si="0"/>
        <v>8</v>
      </c>
      <c r="O29" s="173">
        <f t="shared" si="0"/>
        <v>8</v>
      </c>
      <c r="P29" s="174">
        <f t="shared" si="0"/>
        <v>8</v>
      </c>
      <c r="Q29" s="3534" t="s">
        <v>413</v>
      </c>
      <c r="R29" s="3535"/>
      <c r="S29" s="3535"/>
      <c r="T29" s="2758"/>
    </row>
    <row r="30" spans="1:21">
      <c r="A30" s="3377"/>
      <c r="B30" s="3378"/>
      <c r="C30" s="3379"/>
      <c r="D30" s="2119" t="s">
        <v>611</v>
      </c>
      <c r="E30" s="176">
        <f>E29</f>
        <v>10</v>
      </c>
      <c r="F30" s="173">
        <f>SUM(E29:F29)</f>
        <v>20</v>
      </c>
      <c r="G30" s="173">
        <f>SUM(E29:G29)</f>
        <v>28</v>
      </c>
      <c r="H30" s="173">
        <f>SUM(E29:H29)</f>
        <v>36</v>
      </c>
      <c r="I30" s="173">
        <f>SUM(E29:I29)</f>
        <v>44</v>
      </c>
      <c r="J30" s="173">
        <f>SUM(E29:J29)</f>
        <v>52</v>
      </c>
      <c r="K30" s="173">
        <f>SUM(E29:K29)</f>
        <v>60</v>
      </c>
      <c r="L30" s="173">
        <f>SUM(E29:L29)</f>
        <v>68</v>
      </c>
      <c r="M30" s="173">
        <f>SUM(E29:M29)</f>
        <v>76</v>
      </c>
      <c r="N30" s="173">
        <f>SUM(N14:N28)</f>
        <v>8</v>
      </c>
      <c r="O30" s="173">
        <f>SUM(E29:O29)</f>
        <v>92</v>
      </c>
      <c r="P30" s="174">
        <f>SUM(E29:P29)</f>
        <v>100</v>
      </c>
      <c r="Q30" s="3532" t="s">
        <v>414</v>
      </c>
      <c r="R30" s="3533"/>
      <c r="S30" s="3533"/>
      <c r="T30" s="2758"/>
    </row>
    <row r="31" spans="1:21">
      <c r="A31" s="3365" t="s">
        <v>487</v>
      </c>
      <c r="B31" s="3366"/>
      <c r="C31" s="3367"/>
      <c r="D31" s="2120" t="s">
        <v>612</v>
      </c>
      <c r="E31" s="178"/>
      <c r="F31" s="179"/>
      <c r="G31" s="178"/>
      <c r="H31" s="179"/>
      <c r="I31" s="178"/>
      <c r="J31" s="179"/>
      <c r="K31" s="180"/>
      <c r="L31" s="180"/>
      <c r="M31" s="180"/>
      <c r="N31" s="180"/>
      <c r="O31" s="180"/>
      <c r="P31" s="181"/>
      <c r="Q31" s="2055" t="s">
        <v>813</v>
      </c>
      <c r="R31" s="2056"/>
      <c r="S31" s="3524">
        <f>P32</f>
        <v>0</v>
      </c>
      <c r="T31" s="2758"/>
    </row>
    <row r="32" spans="1:21" ht="24.75" thickBot="1">
      <c r="A32" s="3368"/>
      <c r="B32" s="3369"/>
      <c r="C32" s="3370"/>
      <c r="D32" s="2121" t="s">
        <v>611</v>
      </c>
      <c r="E32" s="183">
        <f>E31</f>
        <v>0</v>
      </c>
      <c r="F32" s="184">
        <f>SUM(E31:F31)</f>
        <v>0</v>
      </c>
      <c r="G32" s="184">
        <f>SUM(E31:G31)</f>
        <v>0</v>
      </c>
      <c r="H32" s="184">
        <f>SUM(E31:H31)</f>
        <v>0</v>
      </c>
      <c r="I32" s="184">
        <f>SUM(E31:I31)</f>
        <v>0</v>
      </c>
      <c r="J32" s="184">
        <f>SUM(E31:J31)</f>
        <v>0</v>
      </c>
      <c r="K32" s="184">
        <f>SUM(E31:K31)</f>
        <v>0</v>
      </c>
      <c r="L32" s="184">
        <f>SUM(E31:L31)</f>
        <v>0</v>
      </c>
      <c r="M32" s="184">
        <f>SUM(E31:M31)</f>
        <v>0</v>
      </c>
      <c r="N32" s="184">
        <f>SUM(E31:N31)</f>
        <v>0</v>
      </c>
      <c r="O32" s="184">
        <f>SUM(E31:O31)</f>
        <v>0</v>
      </c>
      <c r="P32" s="185">
        <f>SUM(E31:P31)</f>
        <v>0</v>
      </c>
      <c r="Q32" s="3526" t="s">
        <v>814</v>
      </c>
      <c r="R32" s="3527"/>
      <c r="S32" s="3525"/>
      <c r="T32" s="2758"/>
    </row>
    <row r="33" spans="1:19" hidden="1">
      <c r="Q33" s="3439" t="s">
        <v>719</v>
      </c>
      <c r="R33" s="3439"/>
      <c r="S33" s="3439"/>
    </row>
    <row r="34" spans="1:19" hidden="1">
      <c r="Q34" s="2078"/>
      <c r="R34" s="2079"/>
      <c r="S34" s="2080"/>
    </row>
    <row r="35" spans="1:19" hidden="1">
      <c r="Q35" s="3354" t="s">
        <v>720</v>
      </c>
      <c r="R35" s="3354"/>
      <c r="S35" s="3354"/>
    </row>
    <row r="36" spans="1:19" hidden="1">
      <c r="Q36" s="3512" t="s">
        <v>730</v>
      </c>
      <c r="R36" s="3512"/>
      <c r="S36" s="3512"/>
    </row>
    <row r="42" spans="1:19" hidden="1"/>
    <row r="43" spans="1:19" ht="24.75" hidden="1" thickBot="1">
      <c r="A43" s="3521" t="s">
        <v>64</v>
      </c>
      <c r="B43" s="3522"/>
      <c r="C43" s="3523"/>
      <c r="D43" s="3522" t="s">
        <v>66</v>
      </c>
      <c r="E43" s="3522"/>
      <c r="F43" s="3522"/>
      <c r="G43" s="3522"/>
      <c r="H43" s="3522"/>
      <c r="I43" s="3522"/>
      <c r="J43" s="3522"/>
      <c r="K43" s="3522"/>
      <c r="L43" s="3522"/>
      <c r="M43" s="3522"/>
      <c r="N43" s="3522"/>
      <c r="O43" s="3522"/>
      <c r="P43" s="3522"/>
      <c r="Q43" s="3089" t="s">
        <v>65</v>
      </c>
      <c r="R43" s="3090"/>
      <c r="S43" s="3091"/>
    </row>
    <row r="44" spans="1:19" hidden="1">
      <c r="A44" s="3516" t="s">
        <v>415</v>
      </c>
      <c r="B44" s="3517"/>
      <c r="C44" s="3517"/>
      <c r="D44" s="3518"/>
      <c r="E44" s="3519"/>
      <c r="F44" s="3519"/>
      <c r="G44" s="3519"/>
      <c r="H44" s="3519"/>
      <c r="I44" s="3519"/>
      <c r="J44" s="3519"/>
      <c r="K44" s="3519"/>
      <c r="L44" s="3519"/>
      <c r="M44" s="3519"/>
      <c r="N44" s="3519"/>
      <c r="O44" s="3519"/>
      <c r="P44" s="3520"/>
      <c r="Q44" s="3513"/>
      <c r="R44" s="3514"/>
      <c r="S44" s="3515"/>
    </row>
    <row r="45" spans="1:19" ht="24.75" hidden="1" thickBot="1">
      <c r="A45" s="3506"/>
      <c r="B45" s="3507"/>
      <c r="C45" s="3507"/>
      <c r="D45" s="3508"/>
      <c r="E45" s="3507"/>
      <c r="F45" s="3507"/>
      <c r="G45" s="3507"/>
      <c r="H45" s="3507"/>
      <c r="I45" s="3507"/>
      <c r="J45" s="3507"/>
      <c r="K45" s="3507"/>
      <c r="L45" s="3507"/>
      <c r="M45" s="3507"/>
      <c r="N45" s="3507"/>
      <c r="O45" s="3507"/>
      <c r="P45" s="3509"/>
      <c r="Q45" s="3510"/>
      <c r="R45" s="3510"/>
      <c r="S45" s="3511"/>
    </row>
    <row r="46" spans="1:19" hidden="1"/>
    <row r="47" spans="1:19" hidden="1"/>
    <row r="48" spans="1:19" hidden="1"/>
    <row r="49" hidden="1"/>
    <row r="50" hidden="1"/>
  </sheetData>
  <mergeCells count="52">
    <mergeCell ref="A31:C32"/>
    <mergeCell ref="S31:S32"/>
    <mergeCell ref="Q32:R32"/>
    <mergeCell ref="Q28:S28"/>
    <mergeCell ref="C4:S4"/>
    <mergeCell ref="C5:S5"/>
    <mergeCell ref="A28:C28"/>
    <mergeCell ref="Q23:S23"/>
    <mergeCell ref="A29:C30"/>
    <mergeCell ref="Q26:R26"/>
    <mergeCell ref="Q30:S30"/>
    <mergeCell ref="Q29:S29"/>
    <mergeCell ref="Q27:S27"/>
    <mergeCell ref="A26:C26"/>
    <mergeCell ref="A27:C27"/>
    <mergeCell ref="Q25:R25"/>
    <mergeCell ref="A45:C45"/>
    <mergeCell ref="D45:P45"/>
    <mergeCell ref="Q45:S45"/>
    <mergeCell ref="Q33:S33"/>
    <mergeCell ref="Q35:S35"/>
    <mergeCell ref="Q36:S36"/>
    <mergeCell ref="Q44:S44"/>
    <mergeCell ref="A44:C44"/>
    <mergeCell ref="D44:P44"/>
    <mergeCell ref="A43:C43"/>
    <mergeCell ref="Q43:S43"/>
    <mergeCell ref="D43:P43"/>
    <mergeCell ref="Q8:S8"/>
    <mergeCell ref="Q10:S10"/>
    <mergeCell ref="Q24:R24"/>
    <mergeCell ref="A24:C24"/>
    <mergeCell ref="A7:B8"/>
    <mergeCell ref="C7:P8"/>
    <mergeCell ref="A11:C12"/>
    <mergeCell ref="C10:P10"/>
    <mergeCell ref="A9:B10"/>
    <mergeCell ref="Q14:S14"/>
    <mergeCell ref="Q7:S7"/>
    <mergeCell ref="C9:P9"/>
    <mergeCell ref="A25:C25"/>
    <mergeCell ref="E11:P11"/>
    <mergeCell ref="A19:C19"/>
    <mergeCell ref="A16:C16"/>
    <mergeCell ref="A14:C14"/>
    <mergeCell ref="A13:C13"/>
    <mergeCell ref="A15:C15"/>
    <mergeCell ref="A1:S1"/>
    <mergeCell ref="A3:S3"/>
    <mergeCell ref="C6:S6"/>
    <mergeCell ref="A2:S2"/>
    <mergeCell ref="A4:B6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26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S37"/>
  <sheetViews>
    <sheetView view="pageLayout" topLeftCell="A4" zoomScale="70" zoomScaleNormal="70" zoomScalePageLayoutView="70" workbookViewId="0">
      <selection activeCell="H32" sqref="H32"/>
    </sheetView>
  </sheetViews>
  <sheetFormatPr defaultColWidth="8.5703125" defaultRowHeight="24"/>
  <cols>
    <col min="1" max="1" width="9" style="15" customWidth="1"/>
    <col min="2" max="2" width="23.42578125" style="15" customWidth="1"/>
    <col min="3" max="3" width="41.140625" style="15" customWidth="1"/>
    <col min="4" max="4" width="24.140625" style="15" customWidth="1"/>
    <col min="5" max="5" width="5.140625" style="15" bestFit="1" customWidth="1"/>
    <col min="6" max="6" width="4.85546875" style="15" bestFit="1" customWidth="1"/>
    <col min="7" max="8" width="4.5703125" style="15" bestFit="1" customWidth="1"/>
    <col min="9" max="9" width="5" style="15" bestFit="1" customWidth="1"/>
    <col min="10" max="10" width="4.5703125" style="15" bestFit="1" customWidth="1"/>
    <col min="11" max="13" width="4.140625" style="15" bestFit="1" customWidth="1"/>
    <col min="14" max="15" width="3.85546875" style="15" bestFit="1" customWidth="1"/>
    <col min="16" max="16" width="5.5703125" style="15" bestFit="1" customWidth="1"/>
    <col min="17" max="17" width="9" style="15" customWidth="1"/>
    <col min="18" max="18" width="35.5703125" style="15" customWidth="1"/>
    <col min="19" max="19" width="23.57031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3210" t="s">
        <v>788</v>
      </c>
      <c r="B4" s="3211"/>
      <c r="C4" s="3122" t="s">
        <v>1670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>
      <c r="A5" s="3212"/>
      <c r="B5" s="3213"/>
      <c r="C5" s="3225" t="s">
        <v>1669</v>
      </c>
      <c r="D5" s="3225"/>
      <c r="E5" s="3225"/>
      <c r="F5" s="3225"/>
      <c r="G5" s="3225"/>
      <c r="H5" s="3225"/>
      <c r="I5" s="3225"/>
      <c r="J5" s="3225"/>
      <c r="K5" s="3225"/>
      <c r="L5" s="3225"/>
      <c r="M5" s="3225"/>
      <c r="N5" s="3225"/>
      <c r="O5" s="3225"/>
      <c r="P5" s="3225"/>
      <c r="Q5" s="3225"/>
      <c r="R5" s="3225"/>
      <c r="S5" s="3226"/>
    </row>
    <row r="6" spans="1:19" ht="24.75" thickBot="1">
      <c r="A6" s="3214"/>
      <c r="B6" s="3215"/>
      <c r="C6" s="3125"/>
      <c r="D6" s="3125"/>
      <c r="E6" s="3125"/>
      <c r="F6" s="3125"/>
      <c r="G6" s="3125"/>
      <c r="H6" s="3125"/>
      <c r="I6" s="3125"/>
      <c r="J6" s="3125"/>
      <c r="K6" s="3125"/>
      <c r="L6" s="3125"/>
      <c r="M6" s="3125"/>
      <c r="N6" s="3125"/>
      <c r="O6" s="3125"/>
      <c r="P6" s="3125"/>
      <c r="Q6" s="3125"/>
      <c r="R6" s="3125"/>
      <c r="S6" s="3126"/>
    </row>
    <row r="7" spans="1:19">
      <c r="A7" s="3205" t="s">
        <v>789</v>
      </c>
      <c r="B7" s="3227"/>
      <c r="C7" s="2925" t="s">
        <v>1399</v>
      </c>
      <c r="D7" s="2926"/>
      <c r="E7" s="2926"/>
      <c r="F7" s="2926"/>
      <c r="G7" s="2926"/>
      <c r="H7" s="2926"/>
      <c r="I7" s="2926"/>
      <c r="J7" s="2926"/>
      <c r="K7" s="2926"/>
      <c r="L7" s="2926"/>
      <c r="M7" s="2926"/>
      <c r="N7" s="2926"/>
      <c r="O7" s="2926"/>
      <c r="P7" s="2926"/>
      <c r="Q7" s="3205" t="s">
        <v>542</v>
      </c>
      <c r="R7" s="2926"/>
      <c r="S7" s="2927"/>
    </row>
    <row r="8" spans="1:19">
      <c r="A8" s="3228"/>
      <c r="B8" s="3229"/>
      <c r="C8" s="2979"/>
      <c r="D8" s="2980"/>
      <c r="E8" s="2980"/>
      <c r="F8" s="2980"/>
      <c r="G8" s="2980"/>
      <c r="H8" s="2980"/>
      <c r="I8" s="2980"/>
      <c r="J8" s="2980"/>
      <c r="K8" s="2980"/>
      <c r="L8" s="2980"/>
      <c r="M8" s="2980"/>
      <c r="N8" s="2980"/>
      <c r="O8" s="2980"/>
      <c r="P8" s="2929"/>
      <c r="Q8" s="3206" t="s">
        <v>1781</v>
      </c>
      <c r="R8" s="3207"/>
      <c r="S8" s="3208"/>
    </row>
    <row r="9" spans="1:19">
      <c r="A9" s="3547" t="s">
        <v>1924</v>
      </c>
      <c r="B9" s="3548"/>
      <c r="C9" s="3222" t="s">
        <v>1506</v>
      </c>
      <c r="D9" s="3223"/>
      <c r="E9" s="3223"/>
      <c r="F9" s="3223"/>
      <c r="G9" s="3223"/>
      <c r="H9" s="3223"/>
      <c r="I9" s="3223"/>
      <c r="J9" s="3223"/>
      <c r="K9" s="3223"/>
      <c r="L9" s="3223"/>
      <c r="M9" s="3223"/>
      <c r="N9" s="3223"/>
      <c r="O9" s="3223"/>
      <c r="P9" s="3223"/>
      <c r="Q9" s="1013" t="s">
        <v>543</v>
      </c>
      <c r="R9" s="469"/>
      <c r="S9" s="390"/>
    </row>
    <row r="10" spans="1:19">
      <c r="A10" s="3549"/>
      <c r="B10" s="3550"/>
      <c r="C10" s="3191" t="s">
        <v>1671</v>
      </c>
      <c r="D10" s="3191"/>
      <c r="E10" s="3191"/>
      <c r="F10" s="3191"/>
      <c r="G10" s="3191"/>
      <c r="H10" s="3191"/>
      <c r="I10" s="3191"/>
      <c r="J10" s="3191"/>
      <c r="K10" s="3191"/>
      <c r="L10" s="3191"/>
      <c r="M10" s="3191"/>
      <c r="N10" s="3191"/>
      <c r="O10" s="3191"/>
      <c r="P10" s="3191"/>
      <c r="Q10" s="3230" t="s">
        <v>1391</v>
      </c>
      <c r="R10" s="3231"/>
      <c r="S10" s="3232"/>
    </row>
    <row r="11" spans="1:19" ht="24.75" thickBot="1">
      <c r="A11" s="3551"/>
      <c r="B11" s="3552"/>
      <c r="C11" s="3546" t="s">
        <v>1672</v>
      </c>
      <c r="D11" s="3546"/>
      <c r="E11" s="3135"/>
      <c r="F11" s="3135"/>
      <c r="G11" s="3135"/>
      <c r="H11" s="3135"/>
      <c r="I11" s="3135"/>
      <c r="J11" s="3135"/>
      <c r="K11" s="3135"/>
      <c r="L11" s="3135"/>
      <c r="M11" s="3135"/>
      <c r="N11" s="3135"/>
      <c r="O11" s="3135"/>
      <c r="P11" s="3135"/>
      <c r="Q11" s="276"/>
      <c r="R11" s="123"/>
      <c r="S11" s="1006"/>
    </row>
    <row r="12" spans="1:19" ht="24.75" thickBot="1">
      <c r="A12" s="2903" t="s">
        <v>499</v>
      </c>
      <c r="B12" s="2904"/>
      <c r="C12" s="2905"/>
      <c r="D12" s="2273" t="s">
        <v>593</v>
      </c>
      <c r="E12" s="3010" t="s">
        <v>582</v>
      </c>
      <c r="F12" s="3010"/>
      <c r="G12" s="3010"/>
      <c r="H12" s="3010"/>
      <c r="I12" s="3010"/>
      <c r="J12" s="3010"/>
      <c r="K12" s="3010"/>
      <c r="L12" s="3010"/>
      <c r="M12" s="3010"/>
      <c r="N12" s="3010"/>
      <c r="O12" s="3010"/>
      <c r="P12" s="3010"/>
      <c r="Q12" s="2477" t="s">
        <v>544</v>
      </c>
      <c r="R12" s="598"/>
      <c r="S12" s="596" t="s">
        <v>545</v>
      </c>
    </row>
    <row r="13" spans="1:19">
      <c r="A13" s="3009"/>
      <c r="B13" s="3010"/>
      <c r="C13" s="3011"/>
      <c r="D13" s="186" t="s">
        <v>60</v>
      </c>
      <c r="E13" s="471" t="s">
        <v>0</v>
      </c>
      <c r="F13" s="472" t="s">
        <v>1</v>
      </c>
      <c r="G13" s="473" t="s">
        <v>2</v>
      </c>
      <c r="H13" s="474" t="s">
        <v>3</v>
      </c>
      <c r="I13" s="473" t="s">
        <v>4</v>
      </c>
      <c r="J13" s="471" t="s">
        <v>5</v>
      </c>
      <c r="K13" s="474" t="s">
        <v>6</v>
      </c>
      <c r="L13" s="473" t="s">
        <v>7</v>
      </c>
      <c r="M13" s="474" t="s">
        <v>8</v>
      </c>
      <c r="N13" s="473" t="s">
        <v>9</v>
      </c>
      <c r="O13" s="471" t="s">
        <v>10</v>
      </c>
      <c r="P13" s="474" t="s">
        <v>11</v>
      </c>
      <c r="Q13" s="2715" t="s">
        <v>1505</v>
      </c>
      <c r="R13" s="599"/>
      <c r="S13" s="2472" t="s">
        <v>1913</v>
      </c>
    </row>
    <row r="14" spans="1:19">
      <c r="A14" s="3542" t="s">
        <v>1673</v>
      </c>
      <c r="B14" s="3543"/>
      <c r="C14" s="3543"/>
      <c r="D14" s="854">
        <v>10</v>
      </c>
      <c r="E14" s="2169">
        <v>10</v>
      </c>
      <c r="F14" s="364"/>
      <c r="G14" s="1819"/>
      <c r="H14" s="1819"/>
      <c r="I14" s="805"/>
      <c r="J14" s="1169"/>
      <c r="K14" s="2394"/>
      <c r="L14" s="805"/>
      <c r="M14" s="2394"/>
      <c r="N14" s="805"/>
      <c r="O14" s="1169"/>
      <c r="P14" s="2394"/>
      <c r="Q14" s="2716"/>
      <c r="R14" s="600"/>
      <c r="S14" s="2513" t="s">
        <v>1914</v>
      </c>
    </row>
    <row r="15" spans="1:19" ht="24.75" thickBot="1">
      <c r="A15" s="3195" t="s">
        <v>1674</v>
      </c>
      <c r="B15" s="3196"/>
      <c r="C15" s="3538"/>
      <c r="D15" s="775"/>
      <c r="E15" s="2289"/>
      <c r="F15" s="2289"/>
      <c r="G15" s="2289"/>
      <c r="H15" s="2275"/>
      <c r="I15" s="2289"/>
      <c r="J15" s="2276"/>
      <c r="K15" s="2276"/>
      <c r="L15" s="2289"/>
      <c r="M15" s="2275"/>
      <c r="N15" s="2289"/>
      <c r="O15" s="2276"/>
      <c r="P15" s="2502"/>
      <c r="Q15" s="481"/>
      <c r="R15" s="601"/>
      <c r="S15" s="482" t="s">
        <v>1915</v>
      </c>
    </row>
    <row r="16" spans="1:19" ht="24.75" thickBot="1">
      <c r="A16" s="3539" t="s">
        <v>1675</v>
      </c>
      <c r="B16" s="3540"/>
      <c r="C16" s="3540"/>
      <c r="D16" s="775">
        <v>10</v>
      </c>
      <c r="E16" s="147">
        <v>10</v>
      </c>
      <c r="F16" s="2168"/>
      <c r="G16" s="2289"/>
      <c r="H16" s="2275"/>
      <c r="I16" s="2289"/>
      <c r="J16" s="2276"/>
      <c r="K16" s="2275"/>
      <c r="L16" s="2289"/>
      <c r="M16" s="2275"/>
      <c r="N16" s="2289"/>
      <c r="O16" s="2276"/>
      <c r="P16" s="2502"/>
      <c r="Q16" s="602" t="s">
        <v>510</v>
      </c>
      <c r="R16" s="325"/>
      <c r="S16" s="517"/>
    </row>
    <row r="17" spans="1:19">
      <c r="A17" s="2723" t="s">
        <v>1910</v>
      </c>
      <c r="B17" s="2724"/>
      <c r="C17" s="2724"/>
      <c r="D17" s="775"/>
      <c r="E17" s="483"/>
      <c r="F17" s="2168"/>
      <c r="G17" s="2289"/>
      <c r="H17" s="2276"/>
      <c r="I17" s="2289"/>
      <c r="J17" s="2276"/>
      <c r="K17" s="2275"/>
      <c r="L17" s="2289"/>
      <c r="M17" s="2275"/>
      <c r="N17" s="2289"/>
      <c r="O17" s="2276"/>
      <c r="P17" s="2502"/>
      <c r="Q17" s="3541" t="s">
        <v>146</v>
      </c>
      <c r="R17" s="3198"/>
      <c r="S17" s="3199"/>
    </row>
    <row r="18" spans="1:19" ht="24.75" thickBot="1">
      <c r="A18" s="2723" t="s">
        <v>1676</v>
      </c>
      <c r="B18" s="2724"/>
      <c r="C18" s="2724"/>
      <c r="D18" s="776">
        <v>20</v>
      </c>
      <c r="E18" s="2289"/>
      <c r="F18" s="2276"/>
      <c r="G18" s="262">
        <v>10</v>
      </c>
      <c r="H18" s="262">
        <v>10</v>
      </c>
      <c r="I18" s="2289"/>
      <c r="J18" s="2276"/>
      <c r="K18" s="2275"/>
      <c r="L18" s="2289"/>
      <c r="M18" s="2275"/>
      <c r="N18" s="2289"/>
      <c r="O18" s="2276"/>
      <c r="P18" s="2502"/>
      <c r="Q18" s="470"/>
      <c r="R18" s="468"/>
      <c r="S18" s="342"/>
    </row>
    <row r="19" spans="1:19" ht="24.75" thickBot="1">
      <c r="A19" s="2723" t="s">
        <v>1677</v>
      </c>
      <c r="B19" s="2724"/>
      <c r="C19" s="2724"/>
      <c r="D19" s="775">
        <v>20</v>
      </c>
      <c r="E19" s="2289"/>
      <c r="F19" s="2276"/>
      <c r="G19" s="262">
        <v>10</v>
      </c>
      <c r="H19" s="262">
        <v>10</v>
      </c>
      <c r="I19" s="2289"/>
      <c r="J19" s="2276"/>
      <c r="K19" s="2275"/>
      <c r="L19" s="2289"/>
      <c r="M19" s="2275"/>
      <c r="N19" s="2289"/>
      <c r="O19" s="2276"/>
      <c r="P19" s="2502"/>
      <c r="Q19" s="604" t="s">
        <v>511</v>
      </c>
      <c r="R19" s="325"/>
      <c r="S19" s="517"/>
    </row>
    <row r="20" spans="1:19">
      <c r="A20" s="2723" t="s">
        <v>1678</v>
      </c>
      <c r="B20" s="2724"/>
      <c r="C20" s="2725"/>
      <c r="D20" s="775">
        <v>15</v>
      </c>
      <c r="E20" s="2289"/>
      <c r="F20" s="2168"/>
      <c r="G20" s="2168"/>
      <c r="H20" s="2168"/>
      <c r="I20" s="262">
        <v>15</v>
      </c>
      <c r="J20" s="2276"/>
      <c r="K20" s="2275"/>
      <c r="L20" s="2289"/>
      <c r="M20" s="2275"/>
      <c r="N20" s="2289"/>
      <c r="O20" s="2276"/>
      <c r="P20" s="2502"/>
      <c r="Q20" s="608" t="s">
        <v>149</v>
      </c>
      <c r="R20" s="74"/>
      <c r="S20" s="188"/>
    </row>
    <row r="21" spans="1:19" ht="24.75" thickBot="1">
      <c r="A21" s="2723" t="s">
        <v>1679</v>
      </c>
      <c r="B21" s="2725"/>
      <c r="C21" s="2724"/>
      <c r="D21" s="775">
        <v>15</v>
      </c>
      <c r="E21" s="2289"/>
      <c r="F21" s="483"/>
      <c r="G21" s="2289"/>
      <c r="H21" s="2275"/>
      <c r="I21" s="2289"/>
      <c r="J21" s="147">
        <v>15</v>
      </c>
      <c r="K21" s="2289"/>
      <c r="L21" s="2289"/>
      <c r="M21" s="2275"/>
      <c r="N21" s="2289"/>
      <c r="O21" s="2276"/>
      <c r="P21" s="2502"/>
      <c r="Q21" s="470"/>
      <c r="R21" s="468"/>
      <c r="S21" s="342"/>
    </row>
    <row r="22" spans="1:19" ht="24.75" thickBot="1">
      <c r="A22" s="2723" t="s">
        <v>1680</v>
      </c>
      <c r="B22" s="2724"/>
      <c r="C22" s="2724"/>
      <c r="D22" s="775">
        <v>10</v>
      </c>
      <c r="E22" s="483"/>
      <c r="F22" s="483"/>
      <c r="G22" s="2289"/>
      <c r="H22" s="2275"/>
      <c r="I22" s="2289"/>
      <c r="J22" s="2276"/>
      <c r="K22" s="2276"/>
      <c r="L22" s="2289"/>
      <c r="M22" s="147">
        <v>10</v>
      </c>
      <c r="N22" s="483"/>
      <c r="O22" s="2289"/>
      <c r="P22" s="2502"/>
      <c r="Q22" s="3238" t="s">
        <v>504</v>
      </c>
      <c r="R22" s="3239"/>
      <c r="S22" s="3240"/>
    </row>
    <row r="23" spans="1:19">
      <c r="A23" s="2268"/>
      <c r="B23" s="2269"/>
      <c r="C23" s="2269"/>
      <c r="D23" s="775"/>
      <c r="E23" s="2276"/>
      <c r="F23" s="483"/>
      <c r="G23" s="2289"/>
      <c r="H23" s="2275"/>
      <c r="I23" s="2289"/>
      <c r="J23" s="2276"/>
      <c r="K23" s="2275"/>
      <c r="L23" s="2289"/>
      <c r="M23" s="2275"/>
      <c r="N23" s="2289"/>
      <c r="O23" s="2276"/>
      <c r="P23" s="2502"/>
      <c r="Q23" s="3544" t="s">
        <v>12</v>
      </c>
      <c r="R23" s="3545"/>
      <c r="S23" s="2009" t="s">
        <v>13</v>
      </c>
    </row>
    <row r="24" spans="1:19">
      <c r="A24" s="488"/>
      <c r="B24" s="489"/>
      <c r="C24" s="2267"/>
      <c r="D24" s="775"/>
      <c r="E24" s="2275"/>
      <c r="F24" s="483"/>
      <c r="G24" s="2289"/>
      <c r="H24" s="2275"/>
      <c r="I24" s="2289"/>
      <c r="J24" s="2276"/>
      <c r="K24" s="2275"/>
      <c r="L24" s="2289"/>
      <c r="M24" s="2275"/>
      <c r="N24" s="2289"/>
      <c r="O24" s="2276"/>
      <c r="P24" s="2502"/>
      <c r="Q24" s="3536">
        <v>150000</v>
      </c>
      <c r="R24" s="3537"/>
      <c r="S24" s="214"/>
    </row>
    <row r="25" spans="1:19">
      <c r="A25" s="2266"/>
      <c r="B25" s="489"/>
      <c r="C25" s="2267"/>
      <c r="D25" s="775"/>
      <c r="E25" s="2275"/>
      <c r="F25" s="483"/>
      <c r="G25" s="2289"/>
      <c r="H25" s="2275"/>
      <c r="I25" s="2289"/>
      <c r="J25" s="2276"/>
      <c r="K25" s="2275"/>
      <c r="L25" s="2289"/>
      <c r="M25" s="2275"/>
      <c r="N25" s="2289"/>
      <c r="O25" s="2276"/>
      <c r="P25" s="2502"/>
      <c r="Q25" s="2509"/>
      <c r="R25" s="2450"/>
      <c r="S25" s="113"/>
    </row>
    <row r="26" spans="1:19" ht="24.75" thickBot="1">
      <c r="A26" s="2268"/>
      <c r="B26" s="2269"/>
      <c r="C26" s="2269"/>
      <c r="D26" s="777"/>
      <c r="E26" s="490"/>
      <c r="F26" s="491"/>
      <c r="G26" s="305"/>
      <c r="H26" s="490"/>
      <c r="I26" s="305"/>
      <c r="J26" s="492"/>
      <c r="K26" s="490"/>
      <c r="L26" s="305"/>
      <c r="M26" s="490"/>
      <c r="N26" s="305"/>
      <c r="O26" s="492"/>
      <c r="P26" s="490"/>
      <c r="Q26" s="2469" t="s">
        <v>371</v>
      </c>
      <c r="R26" s="2470"/>
      <c r="S26" s="675">
        <f>+Q24+S24</f>
        <v>150000</v>
      </c>
    </row>
    <row r="27" spans="1:19" ht="24.75" thickBot="1">
      <c r="A27" s="494"/>
      <c r="B27" s="495"/>
      <c r="C27" s="495"/>
      <c r="D27" s="777"/>
      <c r="E27" s="490"/>
      <c r="F27" s="491"/>
      <c r="G27" s="305"/>
      <c r="H27" s="490"/>
      <c r="I27" s="305"/>
      <c r="J27" s="492"/>
      <c r="K27" s="490"/>
      <c r="L27" s="305"/>
      <c r="M27" s="490"/>
      <c r="N27" s="305"/>
      <c r="O27" s="492"/>
      <c r="P27" s="490"/>
      <c r="Q27" s="3238" t="s">
        <v>563</v>
      </c>
      <c r="R27" s="3239"/>
      <c r="S27" s="3240"/>
    </row>
    <row r="28" spans="1:19">
      <c r="A28" s="1820"/>
      <c r="B28" s="1821"/>
      <c r="C28" s="1821"/>
      <c r="D28" s="1822"/>
      <c r="E28" s="1823"/>
      <c r="F28" s="1509"/>
      <c r="G28" s="1509"/>
      <c r="H28" s="1509"/>
      <c r="I28" s="1509"/>
      <c r="J28" s="1509"/>
      <c r="K28" s="1509"/>
      <c r="L28" s="1509"/>
      <c r="M28" s="1509"/>
      <c r="N28" s="1509"/>
      <c r="O28" s="1509"/>
      <c r="P28" s="2377"/>
      <c r="Q28" s="3243" t="s">
        <v>1681</v>
      </c>
      <c r="R28" s="3244"/>
      <c r="S28" s="3245"/>
    </row>
    <row r="29" spans="1:19">
      <c r="A29" s="2894" t="s">
        <v>61</v>
      </c>
      <c r="B29" s="2895"/>
      <c r="C29" s="2896"/>
      <c r="D29" s="92">
        <f>SUM(D14:D28)</f>
        <v>100</v>
      </c>
      <c r="E29" s="93"/>
      <c r="F29" s="94"/>
      <c r="G29" s="93"/>
      <c r="H29" s="94"/>
      <c r="I29" s="93"/>
      <c r="J29" s="95"/>
      <c r="K29" s="95"/>
      <c r="L29" s="95"/>
      <c r="M29" s="95"/>
      <c r="N29" s="93"/>
      <c r="O29" s="95"/>
      <c r="P29" s="95"/>
      <c r="Q29" s="2891"/>
      <c r="R29" s="2892"/>
      <c r="S29" s="2893"/>
    </row>
    <row r="30" spans="1:19">
      <c r="A30" s="2885" t="s">
        <v>70</v>
      </c>
      <c r="B30" s="2886"/>
      <c r="C30" s="2887"/>
      <c r="D30" s="172" t="s">
        <v>68</v>
      </c>
      <c r="E30" s="97">
        <f>SUM(E14:E28)</f>
        <v>20</v>
      </c>
      <c r="F30" s="97">
        <f t="shared" ref="F30:P30" si="0">SUM(F15:F28)</f>
        <v>0</v>
      </c>
      <c r="G30" s="97">
        <f t="shared" si="0"/>
        <v>20</v>
      </c>
      <c r="H30" s="97">
        <f t="shared" si="0"/>
        <v>20</v>
      </c>
      <c r="I30" s="97">
        <f t="shared" si="0"/>
        <v>15</v>
      </c>
      <c r="J30" s="97">
        <f t="shared" si="0"/>
        <v>15</v>
      </c>
      <c r="K30" s="97">
        <f t="shared" si="0"/>
        <v>0</v>
      </c>
      <c r="L30" s="97">
        <f t="shared" si="0"/>
        <v>0</v>
      </c>
      <c r="M30" s="97">
        <f t="shared" si="0"/>
        <v>10</v>
      </c>
      <c r="N30" s="97">
        <f t="shared" si="0"/>
        <v>0</v>
      </c>
      <c r="O30" s="97">
        <f t="shared" si="0"/>
        <v>0</v>
      </c>
      <c r="P30" s="2098">
        <f t="shared" si="0"/>
        <v>0</v>
      </c>
      <c r="Q30" s="496"/>
      <c r="R30" s="456"/>
      <c r="S30" s="629"/>
    </row>
    <row r="31" spans="1:19">
      <c r="A31" s="2888"/>
      <c r="B31" s="2889"/>
      <c r="C31" s="2890"/>
      <c r="D31" s="175" t="s">
        <v>69</v>
      </c>
      <c r="E31" s="99">
        <f>E30</f>
        <v>20</v>
      </c>
      <c r="F31" s="97">
        <f>SUM(E30:F30)</f>
        <v>20</v>
      </c>
      <c r="G31" s="97">
        <f>SUM(E30:G30)</f>
        <v>40</v>
      </c>
      <c r="H31" s="97">
        <f>SUM(E30:H30)</f>
        <v>60</v>
      </c>
      <c r="I31" s="97">
        <f>SUM(E30:I30)</f>
        <v>75</v>
      </c>
      <c r="J31" s="97">
        <f>SUM(E30:J30)</f>
        <v>90</v>
      </c>
      <c r="K31" s="97">
        <f>SUM(E30:K30)</f>
        <v>90</v>
      </c>
      <c r="L31" s="97">
        <f>SUM(E30:L30)</f>
        <v>90</v>
      </c>
      <c r="M31" s="97">
        <f>SUM(E30:M30)</f>
        <v>100</v>
      </c>
      <c r="N31" s="97">
        <f>SUM(E30:N30)</f>
        <v>100</v>
      </c>
      <c r="O31" s="97">
        <f>SUM(E30:O30)</f>
        <v>100</v>
      </c>
      <c r="P31" s="2098">
        <f>SUM(E30:P30)</f>
        <v>100</v>
      </c>
      <c r="Q31" s="552"/>
      <c r="R31" s="779"/>
      <c r="S31" s="2374"/>
    </row>
    <row r="32" spans="1:19">
      <c r="A32" s="2831" t="s">
        <v>71</v>
      </c>
      <c r="B32" s="2832"/>
      <c r="C32" s="2833"/>
      <c r="D32" s="177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2"/>
      <c r="Q32" s="2837" t="s">
        <v>587</v>
      </c>
      <c r="R32" s="3051"/>
      <c r="S32" s="2839">
        <f>P33</f>
        <v>0</v>
      </c>
    </row>
    <row r="33" spans="1:19" ht="24.75" thickBot="1">
      <c r="A33" s="2834"/>
      <c r="B33" s="2835"/>
      <c r="C33" s="2836"/>
      <c r="D33" s="182" t="s">
        <v>72</v>
      </c>
      <c r="E33" s="104">
        <f>E32</f>
        <v>0</v>
      </c>
      <c r="F33" s="105">
        <f>SUM(E32:F32)</f>
        <v>0</v>
      </c>
      <c r="G33" s="105">
        <f>SUM(E32:G32)</f>
        <v>0</v>
      </c>
      <c r="H33" s="105">
        <f>SUM(E32:H32)</f>
        <v>0</v>
      </c>
      <c r="I33" s="105">
        <f>SUM(E32:I32)</f>
        <v>0</v>
      </c>
      <c r="J33" s="105">
        <f>SUM(E32:J32)</f>
        <v>0</v>
      </c>
      <c r="K33" s="105">
        <f>SUM(E32:K32)</f>
        <v>0</v>
      </c>
      <c r="L33" s="105">
        <f>SUM(E32:L32)</f>
        <v>0</v>
      </c>
      <c r="M33" s="105">
        <f>SUM(E32:M32)</f>
        <v>0</v>
      </c>
      <c r="N33" s="105">
        <f>SUM(E32:N32)</f>
        <v>0</v>
      </c>
      <c r="O33" s="105">
        <f>SUM(E32:O32)</f>
        <v>0</v>
      </c>
      <c r="P33" s="2363">
        <f>SUM(E32:P32)</f>
        <v>0</v>
      </c>
      <c r="Q33" s="564"/>
      <c r="R33" s="565"/>
      <c r="S33" s="2840"/>
    </row>
    <row r="34" spans="1:19" hidden="1">
      <c r="Q34" s="2829" t="s">
        <v>720</v>
      </c>
      <c r="R34" s="2829"/>
      <c r="S34" s="2829"/>
    </row>
    <row r="35" spans="1:19" hidden="1">
      <c r="Q35" s="2805" t="s">
        <v>749</v>
      </c>
      <c r="R35" s="2805"/>
      <c r="S35" s="2805"/>
    </row>
    <row r="36" spans="1:19" hidden="1"/>
    <row r="37" spans="1:19" hidden="1"/>
  </sheetData>
  <mergeCells count="35">
    <mergeCell ref="A14:C14"/>
    <mergeCell ref="Q23:R23"/>
    <mergeCell ref="C6:S6"/>
    <mergeCell ref="C11:P11"/>
    <mergeCell ref="A12:C13"/>
    <mergeCell ref="A7:B8"/>
    <mergeCell ref="C7:P8"/>
    <mergeCell ref="C10:P10"/>
    <mergeCell ref="Q10:S10"/>
    <mergeCell ref="Q22:S22"/>
    <mergeCell ref="A9:B11"/>
    <mergeCell ref="A1:S1"/>
    <mergeCell ref="A3:S3"/>
    <mergeCell ref="Q7:S7"/>
    <mergeCell ref="Q8:S8"/>
    <mergeCell ref="E12:P12"/>
    <mergeCell ref="A4:B6"/>
    <mergeCell ref="C9:P9"/>
    <mergeCell ref="C4:S4"/>
    <mergeCell ref="A2:S2"/>
    <mergeCell ref="C5:S5"/>
    <mergeCell ref="Q35:S35"/>
    <mergeCell ref="Q24:R24"/>
    <mergeCell ref="Q27:S27"/>
    <mergeCell ref="Q34:S34"/>
    <mergeCell ref="A15:C15"/>
    <mergeCell ref="A16:C16"/>
    <mergeCell ref="Q17:S17"/>
    <mergeCell ref="A32:C33"/>
    <mergeCell ref="Q32:R32"/>
    <mergeCell ref="S32:S33"/>
    <mergeCell ref="A29:C29"/>
    <mergeCell ref="A30:C31"/>
    <mergeCell ref="Q29:S29"/>
    <mergeCell ref="Q28:S28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 scaleWithDoc="0" alignWithMargins="0">
    <oddHeader xml:space="preserve">&amp;R&amp;"Angsana New,ธรรมดา"&amp;18 27
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S45"/>
  <sheetViews>
    <sheetView view="pageBreakPreview" topLeftCell="A10" zoomScale="60" zoomScaleNormal="60" zoomScalePageLayoutView="70" workbookViewId="0">
      <selection activeCell="H40" sqref="H40"/>
    </sheetView>
  </sheetViews>
  <sheetFormatPr defaultColWidth="8.5703125" defaultRowHeight="24"/>
  <cols>
    <col min="1" max="1" width="9" style="15" customWidth="1"/>
    <col min="2" max="2" width="15.140625" style="15" customWidth="1"/>
    <col min="3" max="3" width="67.5703125" style="15" customWidth="1"/>
    <col min="4" max="4" width="20" style="15" customWidth="1"/>
    <col min="5" max="5" width="5" style="15" bestFit="1" customWidth="1"/>
    <col min="6" max="6" width="3.85546875" style="15" bestFit="1" customWidth="1"/>
    <col min="7" max="7" width="3.5703125" style="15" bestFit="1" customWidth="1"/>
    <col min="8" max="8" width="3.85546875" style="15" bestFit="1" customWidth="1"/>
    <col min="9" max="10" width="6" style="15" customWidth="1"/>
    <col min="11" max="11" width="5.85546875" style="15" customWidth="1"/>
    <col min="12" max="12" width="5.42578125" style="15" customWidth="1"/>
    <col min="13" max="13" width="6.140625" style="15" customWidth="1"/>
    <col min="14" max="14" width="6.42578125" style="15" customWidth="1"/>
    <col min="15" max="15" width="5.42578125" style="15" customWidth="1"/>
    <col min="16" max="16" width="5.140625" style="15" customWidth="1"/>
    <col min="17" max="17" width="9" style="15" customWidth="1"/>
    <col min="18" max="18" width="28.140625" style="15" customWidth="1"/>
    <col min="19" max="19" width="19.57031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3210" t="s">
        <v>788</v>
      </c>
      <c r="B4" s="3211"/>
      <c r="C4" s="3122" t="s">
        <v>1879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>
      <c r="A5" s="3212"/>
      <c r="B5" s="3213"/>
      <c r="C5" s="3225" t="s">
        <v>1878</v>
      </c>
      <c r="D5" s="3225"/>
      <c r="E5" s="3225"/>
      <c r="F5" s="3225"/>
      <c r="G5" s="3225"/>
      <c r="H5" s="3225"/>
      <c r="I5" s="3225"/>
      <c r="J5" s="3225"/>
      <c r="K5" s="3225"/>
      <c r="L5" s="3225"/>
      <c r="M5" s="3225"/>
      <c r="N5" s="3225"/>
      <c r="O5" s="3225"/>
      <c r="P5" s="3225"/>
      <c r="Q5" s="3225"/>
      <c r="R5" s="3225"/>
      <c r="S5" s="3226"/>
    </row>
    <row r="6" spans="1:19">
      <c r="A6" s="3212"/>
      <c r="B6" s="3213"/>
      <c r="C6" s="2480" t="s">
        <v>1877</v>
      </c>
      <c r="D6" s="2480"/>
      <c r="E6" s="2480"/>
      <c r="F6" s="2480"/>
      <c r="G6" s="2480"/>
      <c r="H6" s="2480"/>
      <c r="I6" s="2480"/>
      <c r="J6" s="2480"/>
      <c r="K6" s="2480"/>
      <c r="L6" s="2480"/>
      <c r="M6" s="2480"/>
      <c r="N6" s="2480"/>
      <c r="O6" s="2480"/>
      <c r="P6" s="2480"/>
      <c r="Q6" s="2480"/>
      <c r="R6" s="2480"/>
      <c r="S6" s="2481"/>
    </row>
    <row r="7" spans="1:19" ht="24.75" thickBot="1">
      <c r="A7" s="3214"/>
      <c r="B7" s="3215"/>
      <c r="C7" s="3125" t="s">
        <v>1876</v>
      </c>
      <c r="D7" s="3125"/>
      <c r="E7" s="3125"/>
      <c r="F7" s="3125"/>
      <c r="G7" s="3125"/>
      <c r="H7" s="3125"/>
      <c r="I7" s="3125"/>
      <c r="J7" s="3125"/>
      <c r="K7" s="3125"/>
      <c r="L7" s="3125"/>
      <c r="M7" s="3125"/>
      <c r="N7" s="3125"/>
      <c r="O7" s="3125"/>
      <c r="P7" s="3125"/>
      <c r="Q7" s="3125"/>
      <c r="R7" s="3125"/>
      <c r="S7" s="3126"/>
    </row>
    <row r="8" spans="1:19">
      <c r="A8" s="3205" t="s">
        <v>789</v>
      </c>
      <c r="B8" s="3227"/>
      <c r="C8" s="2925" t="s">
        <v>1401</v>
      </c>
      <c r="D8" s="2926"/>
      <c r="E8" s="2926"/>
      <c r="F8" s="2926"/>
      <c r="G8" s="2926"/>
      <c r="H8" s="2926"/>
      <c r="I8" s="2926"/>
      <c r="J8" s="2926"/>
      <c r="K8" s="2926"/>
      <c r="L8" s="2926"/>
      <c r="M8" s="2926"/>
      <c r="N8" s="2926"/>
      <c r="O8" s="2926"/>
      <c r="P8" s="2926"/>
      <c r="Q8" s="3205" t="s">
        <v>542</v>
      </c>
      <c r="R8" s="2926"/>
      <c r="S8" s="2927"/>
    </row>
    <row r="9" spans="1:19" ht="24.75" thickBot="1">
      <c r="A9" s="3228"/>
      <c r="B9" s="3229"/>
      <c r="C9" s="2979"/>
      <c r="D9" s="2980"/>
      <c r="E9" s="2980"/>
      <c r="F9" s="2980"/>
      <c r="G9" s="2980"/>
      <c r="H9" s="2980"/>
      <c r="I9" s="2980"/>
      <c r="J9" s="2980"/>
      <c r="K9" s="2980"/>
      <c r="L9" s="2980"/>
      <c r="M9" s="2980"/>
      <c r="N9" s="2980"/>
      <c r="O9" s="2980"/>
      <c r="P9" s="2929"/>
      <c r="Q9" s="3554" t="s">
        <v>1836</v>
      </c>
      <c r="R9" s="3555"/>
      <c r="S9" s="3556"/>
    </row>
    <row r="10" spans="1:19" ht="24.75" thickBot="1">
      <c r="A10" s="3216" t="s">
        <v>62</v>
      </c>
      <c r="B10" s="3217"/>
      <c r="C10" s="3252" t="s">
        <v>773</v>
      </c>
      <c r="D10" s="3253"/>
      <c r="E10" s="3253"/>
      <c r="F10" s="3253"/>
      <c r="G10" s="3253"/>
      <c r="H10" s="3253"/>
      <c r="I10" s="3253"/>
      <c r="J10" s="3253"/>
      <c r="K10" s="3253"/>
      <c r="L10" s="3253"/>
      <c r="M10" s="3253"/>
      <c r="N10" s="3253"/>
      <c r="O10" s="3253"/>
      <c r="P10" s="3253"/>
      <c r="Q10" s="2477" t="s">
        <v>543</v>
      </c>
      <c r="R10" s="325"/>
      <c r="S10" s="517"/>
    </row>
    <row r="11" spans="1:19">
      <c r="A11" s="3218"/>
      <c r="B11" s="3219"/>
      <c r="C11" s="3191" t="s">
        <v>774</v>
      </c>
      <c r="D11" s="3191"/>
      <c r="E11" s="3191"/>
      <c r="F11" s="3191"/>
      <c r="G11" s="3191"/>
      <c r="H11" s="3191"/>
      <c r="I11" s="3191"/>
      <c r="J11" s="3191"/>
      <c r="K11" s="3191"/>
      <c r="L11" s="3191"/>
      <c r="M11" s="3191"/>
      <c r="N11" s="3191"/>
      <c r="O11" s="3191"/>
      <c r="P11" s="3191"/>
      <c r="Q11" s="3560" t="s">
        <v>1392</v>
      </c>
      <c r="R11" s="3561"/>
      <c r="S11" s="3562"/>
    </row>
    <row r="12" spans="1:19" ht="24.75" thickBot="1">
      <c r="A12" s="3220"/>
      <c r="B12" s="3221"/>
      <c r="C12" s="3233"/>
      <c r="D12" s="3233"/>
      <c r="E12" s="3234"/>
      <c r="F12" s="3234"/>
      <c r="G12" s="3234"/>
      <c r="H12" s="3234"/>
      <c r="I12" s="3234"/>
      <c r="J12" s="3234"/>
      <c r="K12" s="3234"/>
      <c r="L12" s="3234"/>
      <c r="M12" s="3234"/>
      <c r="N12" s="3234"/>
      <c r="O12" s="3234"/>
      <c r="P12" s="3234"/>
      <c r="Q12" s="276"/>
      <c r="R12" s="123"/>
      <c r="S12" s="1006"/>
    </row>
    <row r="13" spans="1:19" ht="24.75" thickBot="1">
      <c r="A13" s="2903" t="s">
        <v>499</v>
      </c>
      <c r="B13" s="2904"/>
      <c r="C13" s="2905"/>
      <c r="D13" s="2486" t="s">
        <v>593</v>
      </c>
      <c r="E13" s="3010" t="s">
        <v>582</v>
      </c>
      <c r="F13" s="3010"/>
      <c r="G13" s="3010"/>
      <c r="H13" s="3010"/>
      <c r="I13" s="3010"/>
      <c r="J13" s="3010"/>
      <c r="K13" s="3010"/>
      <c r="L13" s="3010"/>
      <c r="M13" s="3010"/>
      <c r="N13" s="3010"/>
      <c r="O13" s="3010"/>
      <c r="P13" s="3010"/>
      <c r="Q13" s="2477" t="s">
        <v>544</v>
      </c>
      <c r="R13" s="598"/>
      <c r="S13" s="596" t="s">
        <v>545</v>
      </c>
    </row>
    <row r="14" spans="1:19">
      <c r="A14" s="3009"/>
      <c r="B14" s="3010"/>
      <c r="C14" s="3011"/>
      <c r="D14" s="186" t="s">
        <v>60</v>
      </c>
      <c r="E14" s="471" t="s">
        <v>0</v>
      </c>
      <c r="F14" s="472" t="s">
        <v>1</v>
      </c>
      <c r="G14" s="473" t="s">
        <v>2</v>
      </c>
      <c r="H14" s="474" t="s">
        <v>3</v>
      </c>
      <c r="I14" s="473" t="s">
        <v>4</v>
      </c>
      <c r="J14" s="471" t="s">
        <v>5</v>
      </c>
      <c r="K14" s="474" t="s">
        <v>6</v>
      </c>
      <c r="L14" s="473" t="s">
        <v>7</v>
      </c>
      <c r="M14" s="474" t="s">
        <v>8</v>
      </c>
      <c r="N14" s="473" t="s">
        <v>9</v>
      </c>
      <c r="O14" s="471" t="s">
        <v>10</v>
      </c>
      <c r="P14" s="474" t="s">
        <v>11</v>
      </c>
      <c r="Q14" s="3255" t="s">
        <v>1734</v>
      </c>
      <c r="R14" s="3256"/>
      <c r="S14" s="3261" t="s">
        <v>1735</v>
      </c>
    </row>
    <row r="15" spans="1:19">
      <c r="A15" s="3248" t="s">
        <v>143</v>
      </c>
      <c r="B15" s="3249"/>
      <c r="C15" s="3249"/>
      <c r="D15" s="854">
        <v>10</v>
      </c>
      <c r="E15" s="478"/>
      <c r="F15" s="123"/>
      <c r="G15" s="476">
        <v>1</v>
      </c>
      <c r="H15" s="476">
        <v>1</v>
      </c>
      <c r="I15" s="476">
        <v>1</v>
      </c>
      <c r="J15" s="476">
        <v>1</v>
      </c>
      <c r="K15" s="476">
        <v>1</v>
      </c>
      <c r="L15" s="476">
        <v>1</v>
      </c>
      <c r="M15" s="476">
        <v>1</v>
      </c>
      <c r="N15" s="476">
        <v>1</v>
      </c>
      <c r="O15" s="476">
        <v>1</v>
      </c>
      <c r="P15" s="476">
        <v>1</v>
      </c>
      <c r="Q15" s="3257"/>
      <c r="R15" s="3258"/>
      <c r="S15" s="3262"/>
    </row>
    <row r="16" spans="1:19" ht="24.75" thickBot="1">
      <c r="A16" s="3250" t="s">
        <v>1966</v>
      </c>
      <c r="B16" s="3251"/>
      <c r="C16" s="3251"/>
      <c r="D16" s="775">
        <v>10</v>
      </c>
      <c r="E16" s="2503"/>
      <c r="F16" s="2512"/>
      <c r="G16" s="289">
        <v>1</v>
      </c>
      <c r="H16" s="289">
        <v>1</v>
      </c>
      <c r="I16" s="289">
        <v>1</v>
      </c>
      <c r="J16" s="289">
        <v>1</v>
      </c>
      <c r="K16" s="289">
        <v>1</v>
      </c>
      <c r="L16" s="289">
        <v>1</v>
      </c>
      <c r="M16" s="289">
        <v>1</v>
      </c>
      <c r="N16" s="289">
        <v>1</v>
      </c>
      <c r="O16" s="289">
        <v>1</v>
      </c>
      <c r="P16" s="484">
        <v>1</v>
      </c>
      <c r="Q16" s="3259"/>
      <c r="R16" s="3260"/>
      <c r="S16" s="3263"/>
    </row>
    <row r="17" spans="1:19" ht="24.75" thickBot="1">
      <c r="A17" s="3250" t="s">
        <v>145</v>
      </c>
      <c r="B17" s="3251"/>
      <c r="C17" s="3251"/>
      <c r="D17" s="775">
        <v>20</v>
      </c>
      <c r="E17" s="2503"/>
      <c r="F17" s="483"/>
      <c r="G17" s="2512"/>
      <c r="H17" s="2502"/>
      <c r="I17" s="2512"/>
      <c r="J17" s="2503"/>
      <c r="K17" s="2502"/>
      <c r="L17" s="2512"/>
      <c r="M17" s="2502"/>
      <c r="N17" s="2512"/>
      <c r="O17" s="2503"/>
      <c r="P17" s="2398"/>
      <c r="Q17" s="602" t="s">
        <v>510</v>
      </c>
      <c r="R17" s="325"/>
      <c r="S17" s="517"/>
    </row>
    <row r="18" spans="1:19">
      <c r="A18" s="3195" t="s">
        <v>147</v>
      </c>
      <c r="B18" s="3196"/>
      <c r="C18" s="3196"/>
      <c r="D18" s="775"/>
      <c r="E18" s="2502"/>
      <c r="F18" s="483"/>
      <c r="G18" s="2512"/>
      <c r="H18" s="2502"/>
      <c r="I18" s="2512"/>
      <c r="J18" s="2503"/>
      <c r="K18" s="2502"/>
      <c r="L18" s="2512"/>
      <c r="M18" s="2502"/>
      <c r="N18" s="2512"/>
      <c r="O18" s="2503"/>
      <c r="P18" s="2398"/>
      <c r="Q18" s="3541" t="s">
        <v>146</v>
      </c>
      <c r="R18" s="3198"/>
      <c r="S18" s="3199"/>
    </row>
    <row r="19" spans="1:19" ht="24.75" thickBot="1">
      <c r="A19" s="3195" t="s">
        <v>1682</v>
      </c>
      <c r="B19" s="3197"/>
      <c r="C19" s="3197"/>
      <c r="D19" s="776"/>
      <c r="E19" s="2503"/>
      <c r="F19" s="483"/>
      <c r="G19" s="2512"/>
      <c r="H19" s="123"/>
      <c r="I19" s="289">
        <v>0.37</v>
      </c>
      <c r="J19" s="289">
        <v>0.41</v>
      </c>
      <c r="K19" s="289">
        <v>0.41</v>
      </c>
      <c r="L19" s="289">
        <v>0.41</v>
      </c>
      <c r="M19" s="289">
        <v>0.41</v>
      </c>
      <c r="N19" s="289">
        <v>0.41</v>
      </c>
      <c r="O19" s="289">
        <v>0.41</v>
      </c>
      <c r="P19" s="484">
        <v>0.41</v>
      </c>
      <c r="Q19" s="470"/>
      <c r="R19" s="468"/>
      <c r="S19" s="342"/>
    </row>
    <row r="20" spans="1:19" ht="24.75" thickBot="1">
      <c r="A20" s="2482" t="s">
        <v>1683</v>
      </c>
      <c r="B20" s="2483"/>
      <c r="C20" s="2483"/>
      <c r="D20" s="775"/>
      <c r="E20" s="2503"/>
      <c r="F20" s="483"/>
      <c r="G20" s="2512"/>
      <c r="H20" s="2502"/>
      <c r="I20" s="289">
        <v>0.41</v>
      </c>
      <c r="J20" s="289">
        <v>0.41</v>
      </c>
      <c r="K20" s="289">
        <v>0.41</v>
      </c>
      <c r="L20" s="289">
        <v>0.41</v>
      </c>
      <c r="M20" s="289">
        <v>0.41</v>
      </c>
      <c r="N20" s="289">
        <v>0.41</v>
      </c>
      <c r="O20" s="289">
        <v>0.41</v>
      </c>
      <c r="P20" s="484">
        <v>0.41</v>
      </c>
      <c r="Q20" s="604" t="s">
        <v>511</v>
      </c>
      <c r="R20" s="325"/>
      <c r="S20" s="517"/>
    </row>
    <row r="21" spans="1:19">
      <c r="A21" s="2482" t="s">
        <v>1684</v>
      </c>
      <c r="B21" s="2483"/>
      <c r="C21" s="2483"/>
      <c r="D21" s="775"/>
      <c r="E21" s="2503"/>
      <c r="F21" s="483"/>
      <c r="G21" s="2512"/>
      <c r="H21" s="2502"/>
      <c r="I21" s="289">
        <v>0.41</v>
      </c>
      <c r="J21" s="289">
        <v>0.41</v>
      </c>
      <c r="K21" s="289">
        <v>0.41</v>
      </c>
      <c r="L21" s="289">
        <v>0.41</v>
      </c>
      <c r="M21" s="289">
        <v>0.41</v>
      </c>
      <c r="N21" s="289">
        <v>0.41</v>
      </c>
      <c r="O21" s="289">
        <v>0.41</v>
      </c>
      <c r="P21" s="484">
        <v>0.41</v>
      </c>
      <c r="Q21" s="608" t="s">
        <v>149</v>
      </c>
      <c r="R21" s="74"/>
      <c r="S21" s="188"/>
    </row>
    <row r="22" spans="1:19" ht="24.75" thickBot="1">
      <c r="A22" s="2482" t="s">
        <v>1685</v>
      </c>
      <c r="B22" s="2483"/>
      <c r="C22" s="2483"/>
      <c r="D22" s="775"/>
      <c r="E22" s="2503"/>
      <c r="F22" s="483"/>
      <c r="G22" s="2512"/>
      <c r="H22" s="2502"/>
      <c r="I22" s="289">
        <v>0.41</v>
      </c>
      <c r="J22" s="289">
        <v>0.41</v>
      </c>
      <c r="K22" s="289">
        <v>0.41</v>
      </c>
      <c r="L22" s="289">
        <v>0.41</v>
      </c>
      <c r="M22" s="289">
        <v>0.41</v>
      </c>
      <c r="N22" s="289">
        <v>0.41</v>
      </c>
      <c r="O22" s="289">
        <v>0.41</v>
      </c>
      <c r="P22" s="484">
        <v>0.41</v>
      </c>
      <c r="Q22" s="470"/>
      <c r="R22" s="468"/>
      <c r="S22" s="342"/>
    </row>
    <row r="23" spans="1:19">
      <c r="A23" s="2482" t="s">
        <v>1875</v>
      </c>
      <c r="B23" s="2483"/>
      <c r="C23" s="2483"/>
      <c r="D23" s="775"/>
      <c r="E23" s="2502"/>
      <c r="F23" s="483"/>
      <c r="G23" s="2512"/>
      <c r="H23" s="2502"/>
      <c r="I23" s="289">
        <v>0.41</v>
      </c>
      <c r="J23" s="289">
        <v>0.41</v>
      </c>
      <c r="K23" s="289">
        <v>0.41</v>
      </c>
      <c r="L23" s="289">
        <v>0.41</v>
      </c>
      <c r="M23" s="289">
        <v>0.41</v>
      </c>
      <c r="N23" s="289">
        <v>0.41</v>
      </c>
      <c r="O23" s="289">
        <v>0.41</v>
      </c>
      <c r="P23" s="484">
        <v>0.41</v>
      </c>
      <c r="Q23" s="3549" t="s">
        <v>504</v>
      </c>
      <c r="R23" s="2980"/>
      <c r="S23" s="2995"/>
    </row>
    <row r="24" spans="1:19">
      <c r="A24" s="3195" t="s">
        <v>1874</v>
      </c>
      <c r="B24" s="3197"/>
      <c r="C24" s="3557"/>
      <c r="D24" s="775"/>
      <c r="E24" s="2502"/>
      <c r="F24" s="483"/>
      <c r="G24" s="2512"/>
      <c r="H24" s="2502"/>
      <c r="I24" s="289">
        <v>0.41</v>
      </c>
      <c r="J24" s="289">
        <v>0.41</v>
      </c>
      <c r="K24" s="289">
        <v>0.41</v>
      </c>
      <c r="L24" s="289">
        <v>0.41</v>
      </c>
      <c r="M24" s="289">
        <v>0.41</v>
      </c>
      <c r="N24" s="289">
        <v>0.41</v>
      </c>
      <c r="O24" s="289">
        <v>0.41</v>
      </c>
      <c r="P24" s="484">
        <v>0.41</v>
      </c>
      <c r="Q24" s="3565" t="s">
        <v>12</v>
      </c>
      <c r="R24" s="3566"/>
      <c r="S24" s="486" t="s">
        <v>13</v>
      </c>
    </row>
    <row r="25" spans="1:19">
      <c r="A25" s="2482" t="s">
        <v>150</v>
      </c>
      <c r="B25" s="2483"/>
      <c r="C25" s="2483"/>
      <c r="D25" s="775"/>
      <c r="E25" s="2502"/>
      <c r="F25" s="483"/>
      <c r="G25" s="2512"/>
      <c r="H25" s="2502"/>
      <c r="I25" s="2512"/>
      <c r="J25" s="2512"/>
      <c r="K25" s="2512"/>
      <c r="L25" s="2512"/>
      <c r="M25" s="2512"/>
      <c r="N25" s="2512"/>
      <c r="O25" s="2512"/>
      <c r="P25" s="253"/>
      <c r="Q25" s="3563">
        <v>500000</v>
      </c>
      <c r="R25" s="3564"/>
      <c r="S25" s="2397"/>
    </row>
    <row r="26" spans="1:19">
      <c r="A26" s="2482" t="s">
        <v>1686</v>
      </c>
      <c r="B26" s="2483"/>
      <c r="C26" s="2483"/>
      <c r="D26" s="775"/>
      <c r="E26" s="2503"/>
      <c r="F26" s="483"/>
      <c r="G26" s="2512"/>
      <c r="H26" s="2502"/>
      <c r="I26" s="2512"/>
      <c r="J26" s="2512"/>
      <c r="K26" s="289">
        <v>0.4</v>
      </c>
      <c r="L26" s="289">
        <v>0.4</v>
      </c>
      <c r="M26" s="289">
        <v>0.4</v>
      </c>
      <c r="N26" s="289">
        <v>0.4</v>
      </c>
      <c r="O26" s="289">
        <v>0.4</v>
      </c>
      <c r="P26" s="257"/>
      <c r="Q26" s="2396"/>
      <c r="R26" s="2279"/>
      <c r="S26" s="214"/>
    </row>
    <row r="27" spans="1:19">
      <c r="A27" s="2474" t="s">
        <v>1873</v>
      </c>
      <c r="B27" s="2475"/>
      <c r="C27" s="2475"/>
      <c r="D27" s="775">
        <v>20</v>
      </c>
      <c r="E27" s="2503"/>
      <c r="F27" s="483"/>
      <c r="G27" s="149"/>
      <c r="H27" s="2502"/>
      <c r="I27" s="289">
        <v>20</v>
      </c>
      <c r="J27" s="2512"/>
      <c r="K27" s="2512"/>
      <c r="L27" s="2512"/>
      <c r="M27" s="2512"/>
      <c r="N27" s="2512"/>
      <c r="O27" s="2512"/>
      <c r="P27" s="253"/>
      <c r="Q27" s="2396"/>
      <c r="R27" s="2278"/>
      <c r="S27" s="214"/>
    </row>
    <row r="28" spans="1:19">
      <c r="A28" s="3558" t="s">
        <v>1872</v>
      </c>
      <c r="B28" s="3251"/>
      <c r="C28" s="3559"/>
      <c r="D28" s="775"/>
      <c r="E28" s="2502"/>
      <c r="F28" s="483"/>
      <c r="G28" s="149"/>
      <c r="H28" s="2502"/>
      <c r="I28" s="149"/>
      <c r="J28" s="2512"/>
      <c r="K28" s="2512"/>
      <c r="L28" s="2512"/>
      <c r="M28" s="2512"/>
      <c r="N28" s="2512"/>
      <c r="O28" s="2512"/>
      <c r="P28" s="253"/>
      <c r="Q28" s="2396"/>
      <c r="R28" s="2279"/>
      <c r="S28" s="214"/>
    </row>
    <row r="29" spans="1:19">
      <c r="A29" s="2474" t="s">
        <v>153</v>
      </c>
      <c r="B29" s="2475"/>
      <c r="C29" s="2475"/>
      <c r="D29" s="775">
        <v>20</v>
      </c>
      <c r="E29" s="2502"/>
      <c r="F29" s="483"/>
      <c r="G29" s="2512"/>
      <c r="H29" s="149"/>
      <c r="I29" s="149"/>
      <c r="J29" s="149"/>
      <c r="K29" s="289">
        <v>3.33</v>
      </c>
      <c r="L29" s="289">
        <v>3.33</v>
      </c>
      <c r="M29" s="289">
        <v>3.33</v>
      </c>
      <c r="N29" s="289">
        <v>3.33</v>
      </c>
      <c r="O29" s="289">
        <v>3.33</v>
      </c>
      <c r="P29" s="1292">
        <v>3.33</v>
      </c>
      <c r="Q29" s="2396"/>
      <c r="R29" s="2278"/>
      <c r="S29" s="214"/>
    </row>
    <row r="30" spans="1:19">
      <c r="A30" s="488" t="s">
        <v>555</v>
      </c>
      <c r="B30" s="489"/>
      <c r="C30" s="2475"/>
      <c r="D30" s="775">
        <v>10</v>
      </c>
      <c r="E30" s="2502"/>
      <c r="F30" s="483"/>
      <c r="G30" s="2512"/>
      <c r="H30" s="2502"/>
      <c r="I30" s="2512"/>
      <c r="J30" s="149"/>
      <c r="K30" s="2512"/>
      <c r="L30" s="149"/>
      <c r="M30" s="149"/>
      <c r="N30" s="289">
        <v>10</v>
      </c>
      <c r="O30" s="2512"/>
      <c r="P30" s="257"/>
      <c r="Q30" s="656"/>
      <c r="R30" s="2476"/>
      <c r="S30" s="214"/>
    </row>
    <row r="31" spans="1:19">
      <c r="A31" s="2474" t="s">
        <v>154</v>
      </c>
      <c r="B31" s="489"/>
      <c r="C31" s="2475"/>
      <c r="D31" s="775">
        <v>10</v>
      </c>
      <c r="E31" s="2502"/>
      <c r="F31" s="483"/>
      <c r="G31" s="2512"/>
      <c r="H31" s="2502"/>
      <c r="I31" s="2512"/>
      <c r="J31" s="2512"/>
      <c r="K31" s="2512"/>
      <c r="L31" s="2512"/>
      <c r="M31" s="2512"/>
      <c r="N31" s="2512"/>
      <c r="O31" s="2512"/>
      <c r="P31" s="1292">
        <v>10</v>
      </c>
      <c r="Q31" s="2509"/>
      <c r="R31" s="2450"/>
      <c r="S31" s="113"/>
    </row>
    <row r="32" spans="1:19" ht="24.75" thickBot="1">
      <c r="A32" s="2482" t="s">
        <v>1871</v>
      </c>
      <c r="B32" s="2483" t="s">
        <v>1938</v>
      </c>
      <c r="C32" s="2483"/>
      <c r="D32" s="777"/>
      <c r="E32" s="490"/>
      <c r="F32" s="491"/>
      <c r="G32" s="305"/>
      <c r="H32" s="490"/>
      <c r="I32" s="305"/>
      <c r="J32" s="305"/>
      <c r="K32" s="305"/>
      <c r="L32" s="305"/>
      <c r="M32" s="305"/>
      <c r="N32" s="305"/>
      <c r="O32" s="305"/>
      <c r="P32" s="306"/>
      <c r="Q32" s="415" t="s">
        <v>14</v>
      </c>
      <c r="R32" s="1114"/>
      <c r="S32" s="1875">
        <v>500000</v>
      </c>
    </row>
    <row r="33" spans="1:19" ht="24.75" thickBot="1">
      <c r="A33" s="494" t="s">
        <v>1870</v>
      </c>
      <c r="B33" s="495"/>
      <c r="C33" s="495"/>
      <c r="D33" s="777"/>
      <c r="E33" s="490"/>
      <c r="F33" s="491"/>
      <c r="G33" s="305"/>
      <c r="H33" s="490"/>
      <c r="I33" s="2512"/>
      <c r="J33" s="2512"/>
      <c r="K33" s="2512"/>
      <c r="L33" s="2512"/>
      <c r="M33" s="2512"/>
      <c r="N33" s="2512"/>
      <c r="O33" s="2512"/>
      <c r="P33" s="253"/>
      <c r="Q33" s="2477" t="s">
        <v>563</v>
      </c>
      <c r="R33" s="2478"/>
      <c r="S33" s="2479"/>
    </row>
    <row r="34" spans="1:19">
      <c r="A34" s="3328" t="s">
        <v>1869</v>
      </c>
      <c r="B34" s="2973"/>
      <c r="C34" s="2974"/>
      <c r="D34" s="763"/>
      <c r="E34" s="497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2190"/>
      <c r="Q34" s="3553" t="s">
        <v>155</v>
      </c>
      <c r="R34" s="3172"/>
      <c r="S34" s="3173"/>
    </row>
    <row r="35" spans="1:19">
      <c r="A35" s="2482"/>
      <c r="B35" s="2483"/>
      <c r="C35" s="2483"/>
      <c r="D35" s="775"/>
      <c r="E35" s="2503"/>
      <c r="F35" s="2512"/>
      <c r="G35" s="2512"/>
      <c r="H35" s="2512"/>
      <c r="I35" s="2512"/>
      <c r="J35" s="2512"/>
      <c r="K35" s="2512"/>
      <c r="L35" s="2512"/>
      <c r="M35" s="2512"/>
      <c r="N35" s="2512"/>
      <c r="O35" s="2512"/>
      <c r="P35" s="483"/>
      <c r="Q35" s="3109"/>
      <c r="R35" s="3110"/>
      <c r="S35" s="3133"/>
    </row>
    <row r="36" spans="1:19">
      <c r="A36" s="3241"/>
      <c r="B36" s="3242"/>
      <c r="C36" s="3242"/>
      <c r="D36" s="777"/>
      <c r="E36" s="2454"/>
      <c r="F36" s="593"/>
      <c r="G36" s="593"/>
      <c r="H36" s="593"/>
      <c r="I36" s="593"/>
      <c r="J36" s="593"/>
      <c r="K36" s="593"/>
      <c r="L36" s="593"/>
      <c r="M36" s="593"/>
      <c r="N36" s="593"/>
      <c r="O36" s="593"/>
      <c r="P36" s="2395"/>
      <c r="Q36" s="496"/>
      <c r="R36" s="456"/>
      <c r="S36" s="629"/>
    </row>
    <row r="37" spans="1:19">
      <c r="A37" s="2894" t="s">
        <v>61</v>
      </c>
      <c r="B37" s="2895"/>
      <c r="C37" s="2896"/>
      <c r="D37" s="92">
        <f>SUM(D15:D36)</f>
        <v>100</v>
      </c>
      <c r="E37" s="93"/>
      <c r="F37" s="94"/>
      <c r="G37" s="93"/>
      <c r="H37" s="94"/>
      <c r="I37" s="93"/>
      <c r="J37" s="95"/>
      <c r="K37" s="95"/>
      <c r="L37" s="95"/>
      <c r="M37" s="95"/>
      <c r="N37" s="93"/>
      <c r="O37" s="95"/>
      <c r="P37" s="95"/>
      <c r="Q37" s="496"/>
      <c r="R37" s="456"/>
      <c r="S37" s="629"/>
    </row>
    <row r="38" spans="1:19">
      <c r="A38" s="2885" t="s">
        <v>70</v>
      </c>
      <c r="B38" s="2886"/>
      <c r="C38" s="2887"/>
      <c r="D38" s="172" t="s">
        <v>68</v>
      </c>
      <c r="E38" s="97">
        <f>SUM(E25:E36)</f>
        <v>0</v>
      </c>
      <c r="F38" s="97">
        <f t="shared" ref="F38:O38" si="0">SUM(F15:F36)</f>
        <v>0</v>
      </c>
      <c r="G38" s="97">
        <f t="shared" si="0"/>
        <v>2</v>
      </c>
      <c r="H38" s="97">
        <f t="shared" si="0"/>
        <v>2</v>
      </c>
      <c r="I38" s="97">
        <f t="shared" si="0"/>
        <v>24.42</v>
      </c>
      <c r="J38" s="97">
        <f t="shared" si="0"/>
        <v>4.4600000000000009</v>
      </c>
      <c r="K38" s="97">
        <f t="shared" si="0"/>
        <v>8.1900000000000013</v>
      </c>
      <c r="L38" s="97">
        <f t="shared" si="0"/>
        <v>8.1900000000000013</v>
      </c>
      <c r="M38" s="97">
        <f t="shared" si="0"/>
        <v>8.1900000000000013</v>
      </c>
      <c r="N38" s="97">
        <f t="shared" si="0"/>
        <v>18.190000000000001</v>
      </c>
      <c r="O38" s="97">
        <f t="shared" si="0"/>
        <v>8.1900000000000013</v>
      </c>
      <c r="P38" s="2098">
        <f>SUM(P15:P36)</f>
        <v>17.79</v>
      </c>
      <c r="Q38" s="2964"/>
      <c r="R38" s="2965"/>
      <c r="S38" s="2966"/>
    </row>
    <row r="39" spans="1:19">
      <c r="A39" s="2888"/>
      <c r="B39" s="2889"/>
      <c r="C39" s="2890"/>
      <c r="D39" s="175" t="s">
        <v>69</v>
      </c>
      <c r="E39" s="99">
        <f>E38</f>
        <v>0</v>
      </c>
      <c r="F39" s="97">
        <f>SUM(E38:F38)</f>
        <v>0</v>
      </c>
      <c r="G39" s="97">
        <f>SUM(E38:G38)</f>
        <v>2</v>
      </c>
      <c r="H39" s="97">
        <f>SUM(E38:H38)</f>
        <v>4</v>
      </c>
      <c r="I39" s="97">
        <f>SUM(E38:I38)</f>
        <v>28.42</v>
      </c>
      <c r="J39" s="97">
        <f>SUM(E38:J38)</f>
        <v>32.880000000000003</v>
      </c>
      <c r="K39" s="97">
        <f>SUM(E38:K38)</f>
        <v>41.070000000000007</v>
      </c>
      <c r="L39" s="97">
        <f>SUM(E38:L38)</f>
        <v>49.260000000000005</v>
      </c>
      <c r="M39" s="97">
        <f>SUM(E38:M38)</f>
        <v>57.45</v>
      </c>
      <c r="N39" s="97">
        <f>SUM(E38:N38)</f>
        <v>75.64</v>
      </c>
      <c r="O39" s="97">
        <f>SUM(E38:O38)</f>
        <v>83.83</v>
      </c>
      <c r="P39" s="2098">
        <v>100</v>
      </c>
      <c r="Q39" s="2938"/>
      <c r="R39" s="2939"/>
      <c r="S39" s="2940"/>
    </row>
    <row r="40" spans="1:19">
      <c r="A40" s="2831" t="s">
        <v>71</v>
      </c>
      <c r="B40" s="2832"/>
      <c r="C40" s="2833"/>
      <c r="D40" s="177" t="s">
        <v>68</v>
      </c>
      <c r="E40" s="100"/>
      <c r="F40" s="101"/>
      <c r="G40" s="100"/>
      <c r="H40" s="101"/>
      <c r="I40" s="100"/>
      <c r="J40" s="101"/>
      <c r="K40" s="102"/>
      <c r="L40" s="102"/>
      <c r="M40" s="102"/>
      <c r="N40" s="102"/>
      <c r="O40" s="102"/>
      <c r="P40" s="102"/>
      <c r="Q40" s="2837" t="s">
        <v>654</v>
      </c>
      <c r="R40" s="3051"/>
      <c r="S40" s="2839">
        <f>P41</f>
        <v>0</v>
      </c>
    </row>
    <row r="41" spans="1:19" ht="24.75" thickBot="1">
      <c r="A41" s="2834"/>
      <c r="B41" s="2835"/>
      <c r="C41" s="2836"/>
      <c r="D41" s="182" t="s">
        <v>72</v>
      </c>
      <c r="E41" s="104">
        <f>E40</f>
        <v>0</v>
      </c>
      <c r="F41" s="105">
        <f>SUM(E40:F40)</f>
        <v>0</v>
      </c>
      <c r="G41" s="105">
        <f>SUM(E40:G40)</f>
        <v>0</v>
      </c>
      <c r="H41" s="105">
        <f>SUM(E40:H40)</f>
        <v>0</v>
      </c>
      <c r="I41" s="105">
        <f>SUM(E40:I40)</f>
        <v>0</v>
      </c>
      <c r="J41" s="105">
        <f>SUM(E40:J40)</f>
        <v>0</v>
      </c>
      <c r="K41" s="105">
        <f>SUM(E40:K40)</f>
        <v>0</v>
      </c>
      <c r="L41" s="105">
        <f>SUM(E40:L40)</f>
        <v>0</v>
      </c>
      <c r="M41" s="105">
        <f>SUM(E40:M40)</f>
        <v>0</v>
      </c>
      <c r="N41" s="105">
        <f>SUM(E40:N40)</f>
        <v>0</v>
      </c>
      <c r="O41" s="105">
        <f>SUM(E40:O40)</f>
        <v>0</v>
      </c>
      <c r="P41" s="2363">
        <f>SUM(E40:P40)</f>
        <v>0</v>
      </c>
      <c r="Q41" s="2848" t="s">
        <v>470</v>
      </c>
      <c r="R41" s="2849"/>
      <c r="S41" s="2840"/>
    </row>
    <row r="42" spans="1:19" hidden="1">
      <c r="Q42" s="2847" t="s">
        <v>719</v>
      </c>
      <c r="R42" s="2847"/>
      <c r="S42" s="2847"/>
    </row>
    <row r="43" spans="1:19" hidden="1">
      <c r="Q43" s="458"/>
      <c r="R43" s="865"/>
      <c r="S43" s="275"/>
    </row>
    <row r="44" spans="1:19" hidden="1">
      <c r="Q44" s="2829" t="s">
        <v>720</v>
      </c>
      <c r="R44" s="2829"/>
      <c r="S44" s="2829"/>
    </row>
    <row r="45" spans="1:19" hidden="1">
      <c r="Q45" s="2805" t="s">
        <v>749</v>
      </c>
      <c r="R45" s="2805"/>
      <c r="S45" s="2805"/>
    </row>
  </sheetData>
  <mergeCells count="46">
    <mergeCell ref="Q8:S8"/>
    <mergeCell ref="A1:S1"/>
    <mergeCell ref="A3:S3"/>
    <mergeCell ref="A4:B7"/>
    <mergeCell ref="C4:S4"/>
    <mergeCell ref="C5:S5"/>
    <mergeCell ref="C7:S7"/>
    <mergeCell ref="A2:S2"/>
    <mergeCell ref="Q9:S9"/>
    <mergeCell ref="A15:C15"/>
    <mergeCell ref="A16:C16"/>
    <mergeCell ref="A24:C24"/>
    <mergeCell ref="A34:C34"/>
    <mergeCell ref="A28:C28"/>
    <mergeCell ref="A8:B9"/>
    <mergeCell ref="C8:P9"/>
    <mergeCell ref="C11:P11"/>
    <mergeCell ref="Q11:S11"/>
    <mergeCell ref="C10:P10"/>
    <mergeCell ref="A10:B12"/>
    <mergeCell ref="Q25:R25"/>
    <mergeCell ref="Q24:R24"/>
    <mergeCell ref="C12:P12"/>
    <mergeCell ref="A17:C17"/>
    <mergeCell ref="A40:C41"/>
    <mergeCell ref="Q40:R40"/>
    <mergeCell ref="S40:S41"/>
    <mergeCell ref="Q14:R16"/>
    <mergeCell ref="S14:S16"/>
    <mergeCell ref="Q18:S18"/>
    <mergeCell ref="A38:C39"/>
    <mergeCell ref="A36:C36"/>
    <mergeCell ref="A37:C37"/>
    <mergeCell ref="Q23:S23"/>
    <mergeCell ref="A13:C14"/>
    <mergeCell ref="E13:P13"/>
    <mergeCell ref="A19:C19"/>
    <mergeCell ref="A18:C18"/>
    <mergeCell ref="Q42:S42"/>
    <mergeCell ref="Q44:S44"/>
    <mergeCell ref="Q45:S45"/>
    <mergeCell ref="Q34:S34"/>
    <mergeCell ref="Q35:S35"/>
    <mergeCell ref="Q38:S38"/>
    <mergeCell ref="Q39:S39"/>
    <mergeCell ref="Q41:R41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49" orientation="landscape" r:id="rId1"/>
  <headerFooter scaleWithDoc="0" alignWithMargins="0">
    <oddHeader>&amp;R&amp;"Angsana New,ธรรมดา"&amp;18 28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</sheetPr>
  <dimension ref="A1:S35"/>
  <sheetViews>
    <sheetView view="pageLayout" topLeftCell="A10" zoomScale="60" zoomScaleNormal="80" zoomScalePageLayoutView="60" workbookViewId="0">
      <selection activeCell="G33" sqref="F33:I33"/>
    </sheetView>
  </sheetViews>
  <sheetFormatPr defaultColWidth="8.85546875" defaultRowHeight="17.25"/>
  <cols>
    <col min="1" max="1" width="15.140625" style="5" customWidth="1"/>
    <col min="2" max="2" width="15.5703125" style="5" customWidth="1"/>
    <col min="3" max="3" width="59.140625" style="5" customWidth="1"/>
    <col min="4" max="4" width="24.85546875" style="5" customWidth="1"/>
    <col min="5" max="16" width="5.5703125" style="5" customWidth="1"/>
    <col min="17" max="17" width="18.5703125" style="5" customWidth="1"/>
    <col min="18" max="18" width="17.42578125" style="5" customWidth="1"/>
    <col min="19" max="19" width="20" style="5" customWidth="1"/>
    <col min="20" max="16384" width="8.85546875" style="5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 ht="24">
      <c r="A4" s="3575" t="s">
        <v>837</v>
      </c>
      <c r="B4" s="3576"/>
      <c r="C4" s="3571" t="s">
        <v>1883</v>
      </c>
      <c r="D4" s="3571"/>
      <c r="E4" s="3571"/>
      <c r="F4" s="3571"/>
      <c r="G4" s="3571"/>
      <c r="H4" s="3571"/>
      <c r="I4" s="3571"/>
      <c r="J4" s="3571"/>
      <c r="K4" s="3571"/>
      <c r="L4" s="3571"/>
      <c r="M4" s="3571"/>
      <c r="N4" s="3571"/>
      <c r="O4" s="3571"/>
      <c r="P4" s="3571"/>
      <c r="Q4" s="3571"/>
      <c r="R4" s="3571"/>
      <c r="S4" s="3572"/>
    </row>
    <row r="5" spans="1:19" ht="24">
      <c r="A5" s="3577"/>
      <c r="B5" s="3578"/>
      <c r="C5" s="3573" t="s">
        <v>1882</v>
      </c>
      <c r="D5" s="3573"/>
      <c r="E5" s="3573"/>
      <c r="F5" s="3573"/>
      <c r="G5" s="3573"/>
      <c r="H5" s="3573"/>
      <c r="I5" s="3573"/>
      <c r="J5" s="3573"/>
      <c r="K5" s="3573"/>
      <c r="L5" s="3573"/>
      <c r="M5" s="3573"/>
      <c r="N5" s="3573"/>
      <c r="O5" s="3573"/>
      <c r="P5" s="3573"/>
      <c r="Q5" s="3573"/>
      <c r="R5" s="3573"/>
      <c r="S5" s="3574"/>
    </row>
    <row r="6" spans="1:19" ht="24.75" thickBot="1">
      <c r="A6" s="3579"/>
      <c r="B6" s="3580"/>
      <c r="C6" s="2246" t="s">
        <v>1881</v>
      </c>
      <c r="D6" s="2246"/>
      <c r="E6" s="2246"/>
      <c r="F6" s="2246"/>
      <c r="G6" s="2246"/>
      <c r="H6" s="2246"/>
      <c r="I6" s="2246"/>
      <c r="J6" s="2246"/>
      <c r="K6" s="2246"/>
      <c r="L6" s="2246"/>
      <c r="M6" s="2246"/>
      <c r="N6" s="2246"/>
      <c r="O6" s="2246"/>
      <c r="P6" s="2246"/>
      <c r="Q6" s="2246"/>
      <c r="R6" s="2246"/>
      <c r="S6" s="2247"/>
    </row>
    <row r="7" spans="1:19" ht="24.75" thickBot="1">
      <c r="A7" s="71" t="s">
        <v>63</v>
      </c>
      <c r="B7" s="395"/>
      <c r="C7" s="3020" t="s">
        <v>1400</v>
      </c>
      <c r="D7" s="3020"/>
      <c r="E7" s="3020"/>
      <c r="F7" s="3020"/>
      <c r="G7" s="3020"/>
      <c r="H7" s="3020"/>
      <c r="I7" s="3020"/>
      <c r="J7" s="3020"/>
      <c r="K7" s="3020"/>
      <c r="L7" s="3020"/>
      <c r="M7" s="3020"/>
      <c r="N7" s="3020"/>
      <c r="O7" s="3020"/>
      <c r="P7" s="3021"/>
      <c r="Q7" s="3035" t="s">
        <v>564</v>
      </c>
      <c r="R7" s="3036"/>
      <c r="S7" s="3037"/>
    </row>
    <row r="8" spans="1:19" ht="24">
      <c r="A8" s="3265" t="s">
        <v>62</v>
      </c>
      <c r="B8" s="3266"/>
      <c r="C8" s="3023" t="s">
        <v>840</v>
      </c>
      <c r="D8" s="3023"/>
      <c r="E8" s="3023"/>
      <c r="F8" s="3023"/>
      <c r="G8" s="3023"/>
      <c r="H8" s="3023"/>
      <c r="I8" s="3023"/>
      <c r="J8" s="3023"/>
      <c r="K8" s="3023"/>
      <c r="L8" s="3023"/>
      <c r="M8" s="3023"/>
      <c r="N8" s="3023"/>
      <c r="O8" s="3023"/>
      <c r="P8" s="3024"/>
      <c r="Q8" s="3271" t="s">
        <v>1781</v>
      </c>
      <c r="R8" s="3272"/>
      <c r="S8" s="3273"/>
    </row>
    <row r="9" spans="1:19" ht="24">
      <c r="A9" s="3267"/>
      <c r="B9" s="3268"/>
      <c r="C9" s="3110" t="s">
        <v>841</v>
      </c>
      <c r="D9" s="3110"/>
      <c r="E9" s="3110"/>
      <c r="F9" s="3110"/>
      <c r="G9" s="3110"/>
      <c r="H9" s="3110"/>
      <c r="I9" s="3110"/>
      <c r="J9" s="3110"/>
      <c r="K9" s="3110"/>
      <c r="L9" s="3110"/>
      <c r="M9" s="3110"/>
      <c r="N9" s="3110"/>
      <c r="O9" s="3110"/>
      <c r="P9" s="3133"/>
      <c r="Q9" s="329" t="s">
        <v>613</v>
      </c>
      <c r="R9" s="80"/>
      <c r="S9" s="81"/>
    </row>
    <row r="10" spans="1:19" ht="24.75" thickBot="1">
      <c r="A10" s="3269"/>
      <c r="B10" s="3270"/>
      <c r="C10" s="3274"/>
      <c r="D10" s="3274"/>
      <c r="E10" s="3104"/>
      <c r="F10" s="3104"/>
      <c r="G10" s="3104"/>
      <c r="H10" s="3104"/>
      <c r="I10" s="3104"/>
      <c r="J10" s="3104"/>
      <c r="K10" s="3104"/>
      <c r="L10" s="3104"/>
      <c r="M10" s="3104"/>
      <c r="N10" s="3104"/>
      <c r="O10" s="3104"/>
      <c r="P10" s="3104"/>
      <c r="Q10" s="3041" t="s">
        <v>1072</v>
      </c>
      <c r="R10" s="3042"/>
      <c r="S10" s="3043"/>
    </row>
    <row r="11" spans="1:19" ht="24.75" thickBot="1">
      <c r="A11" s="2903" t="s">
        <v>499</v>
      </c>
      <c r="B11" s="2904"/>
      <c r="C11" s="2904"/>
      <c r="D11" s="3567" t="s">
        <v>1611</v>
      </c>
      <c r="E11" s="2910" t="s">
        <v>582</v>
      </c>
      <c r="F11" s="2910"/>
      <c r="G11" s="2910"/>
      <c r="H11" s="2910"/>
      <c r="I11" s="2910"/>
      <c r="J11" s="2910"/>
      <c r="K11" s="2910"/>
      <c r="L11" s="2910"/>
      <c r="M11" s="2910"/>
      <c r="N11" s="2910"/>
      <c r="O11" s="2910"/>
      <c r="P11" s="2924"/>
      <c r="Q11" s="324" t="s">
        <v>525</v>
      </c>
      <c r="R11" s="325"/>
      <c r="S11" s="326" t="s">
        <v>502</v>
      </c>
    </row>
    <row r="12" spans="1:19" ht="24">
      <c r="A12" s="3009"/>
      <c r="B12" s="3010"/>
      <c r="C12" s="3010"/>
      <c r="D12" s="3276"/>
      <c r="E12" s="1073" t="s">
        <v>0</v>
      </c>
      <c r="F12" s="210" t="s">
        <v>1</v>
      </c>
      <c r="G12" s="2340" t="s">
        <v>2</v>
      </c>
      <c r="H12" s="212" t="s">
        <v>3</v>
      </c>
      <c r="I12" s="212" t="s">
        <v>4</v>
      </c>
      <c r="J12" s="212" t="s">
        <v>5</v>
      </c>
      <c r="K12" s="212" t="s">
        <v>6</v>
      </c>
      <c r="L12" s="212" t="s">
        <v>7</v>
      </c>
      <c r="M12" s="212" t="s">
        <v>8</v>
      </c>
      <c r="N12" s="212" t="s">
        <v>9</v>
      </c>
      <c r="O12" s="212" t="s">
        <v>10</v>
      </c>
      <c r="P12" s="213" t="s">
        <v>11</v>
      </c>
      <c r="Q12" s="3059" t="s">
        <v>1813</v>
      </c>
      <c r="R12" s="3568"/>
      <c r="S12" s="512" t="s">
        <v>207</v>
      </c>
    </row>
    <row r="13" spans="1:19" ht="24.75" thickBot="1">
      <c r="A13" s="2288" t="s">
        <v>1615</v>
      </c>
      <c r="B13" s="1104"/>
      <c r="C13" s="1104"/>
      <c r="D13" s="198">
        <v>10</v>
      </c>
      <c r="E13" s="1119">
        <v>10</v>
      </c>
      <c r="F13" s="1825"/>
      <c r="G13" s="1120"/>
      <c r="H13" s="1121"/>
      <c r="I13" s="1120"/>
      <c r="J13" s="1122"/>
      <c r="K13" s="1120"/>
      <c r="L13" s="1120"/>
      <c r="M13" s="1120"/>
      <c r="N13" s="1120"/>
      <c r="O13" s="1120"/>
      <c r="P13" s="1123"/>
      <c r="Q13" s="3065"/>
      <c r="R13" s="3066"/>
      <c r="S13" s="989"/>
    </row>
    <row r="14" spans="1:19" ht="24.75" thickBot="1">
      <c r="A14" s="2284" t="s">
        <v>1612</v>
      </c>
      <c r="B14" s="1105"/>
      <c r="C14" s="1105"/>
      <c r="D14" s="1106"/>
      <c r="E14" s="1124"/>
      <c r="F14" s="1125"/>
      <c r="G14" s="1126"/>
      <c r="H14" s="1127"/>
      <c r="I14" s="1126"/>
      <c r="J14" s="1128"/>
      <c r="K14" s="1126"/>
      <c r="L14" s="1126"/>
      <c r="M14" s="1126"/>
      <c r="N14" s="1126"/>
      <c r="O14" s="1126"/>
      <c r="P14" s="1129"/>
      <c r="Q14" s="116" t="s">
        <v>510</v>
      </c>
      <c r="R14" s="117"/>
      <c r="S14" s="118"/>
    </row>
    <row r="15" spans="1:19" ht="24">
      <c r="A15" s="2284" t="s">
        <v>1613</v>
      </c>
      <c r="B15" s="1105"/>
      <c r="C15" s="1105"/>
      <c r="D15" s="1106"/>
      <c r="E15" s="1124"/>
      <c r="F15" s="1125"/>
      <c r="G15" s="1126"/>
      <c r="H15" s="1127"/>
      <c r="I15" s="1126"/>
      <c r="J15" s="1128"/>
      <c r="K15" s="1126"/>
      <c r="L15" s="1126"/>
      <c r="M15" s="1126"/>
      <c r="N15" s="1126"/>
      <c r="O15" s="1126"/>
      <c r="P15" s="1129"/>
      <c r="Q15" s="987" t="s">
        <v>846</v>
      </c>
      <c r="R15" s="988"/>
      <c r="S15" s="843"/>
    </row>
    <row r="16" spans="1:19" ht="24">
      <c r="A16" s="2284" t="s">
        <v>1614</v>
      </c>
      <c r="B16" s="1105"/>
      <c r="C16" s="1105"/>
      <c r="D16" s="1106"/>
      <c r="E16" s="1124"/>
      <c r="F16" s="1125"/>
      <c r="G16" s="1126"/>
      <c r="H16" s="1127"/>
      <c r="I16" s="1126"/>
      <c r="J16" s="1128"/>
      <c r="K16" s="1126"/>
      <c r="L16" s="1126"/>
      <c r="M16" s="1126"/>
      <c r="N16" s="1126"/>
      <c r="O16" s="1126"/>
      <c r="P16" s="1129"/>
      <c r="Q16" s="79" t="s">
        <v>1880</v>
      </c>
      <c r="R16" s="80"/>
      <c r="S16" s="81"/>
    </row>
    <row r="17" spans="1:19" ht="24.75" thickBot="1">
      <c r="A17" s="2284" t="s">
        <v>845</v>
      </c>
      <c r="B17" s="1105"/>
      <c r="C17" s="1105"/>
      <c r="D17" s="1107"/>
      <c r="E17" s="662"/>
      <c r="F17" s="663"/>
      <c r="G17" s="662"/>
      <c r="H17" s="663"/>
      <c r="I17" s="662"/>
      <c r="J17" s="1130"/>
      <c r="K17" s="662"/>
      <c r="L17" s="662"/>
      <c r="M17" s="662"/>
      <c r="N17" s="662"/>
      <c r="O17" s="662"/>
      <c r="P17" s="1131"/>
      <c r="Q17" s="3328" t="s">
        <v>15</v>
      </c>
      <c r="R17" s="2973"/>
      <c r="S17" s="3570"/>
    </row>
    <row r="18" spans="1:19" ht="24.75" thickBot="1">
      <c r="A18" s="3264" t="s">
        <v>1616</v>
      </c>
      <c r="B18" s="2999"/>
      <c r="C18" s="2999"/>
      <c r="D18" s="1108">
        <v>5</v>
      </c>
      <c r="E18" s="1137">
        <v>5</v>
      </c>
      <c r="F18" s="662"/>
      <c r="G18" s="662"/>
      <c r="H18" s="662"/>
      <c r="I18" s="662"/>
      <c r="J18" s="662"/>
      <c r="K18" s="662"/>
      <c r="L18" s="662"/>
      <c r="M18" s="662"/>
      <c r="N18" s="662"/>
      <c r="O18" s="662"/>
      <c r="P18" s="1131"/>
      <c r="Q18" s="324" t="s">
        <v>511</v>
      </c>
      <c r="R18" s="325"/>
      <c r="S18" s="517"/>
    </row>
    <row r="19" spans="1:19" ht="24">
      <c r="A19" s="3264" t="s">
        <v>1940</v>
      </c>
      <c r="B19" s="2999"/>
      <c r="C19" s="2999"/>
      <c r="D19" s="1108">
        <v>5</v>
      </c>
      <c r="E19" s="1137">
        <v>5</v>
      </c>
      <c r="F19" s="662"/>
      <c r="G19" s="662"/>
      <c r="H19" s="662"/>
      <c r="I19" s="662"/>
      <c r="J19" s="662"/>
      <c r="K19" s="662"/>
      <c r="L19" s="662"/>
      <c r="M19" s="662"/>
      <c r="N19" s="662"/>
      <c r="O19" s="662"/>
      <c r="P19" s="1131"/>
      <c r="Q19" s="987" t="s">
        <v>359</v>
      </c>
      <c r="R19" s="114"/>
      <c r="S19" s="843"/>
    </row>
    <row r="20" spans="1:19" ht="24" customHeight="1">
      <c r="A20" s="3264" t="s">
        <v>1939</v>
      </c>
      <c r="B20" s="2999"/>
      <c r="C20" s="2999"/>
      <c r="D20" s="1108">
        <v>5</v>
      </c>
      <c r="E20" s="1137">
        <v>5</v>
      </c>
      <c r="F20" s="662"/>
      <c r="G20" s="1133"/>
      <c r="H20" s="1133"/>
      <c r="I20" s="1133"/>
      <c r="J20" s="1133"/>
      <c r="K20" s="1133"/>
      <c r="L20" s="1133"/>
      <c r="M20" s="1133"/>
      <c r="N20" s="1133"/>
      <c r="O20" s="1133"/>
      <c r="P20" s="1136"/>
      <c r="Q20" s="121"/>
      <c r="R20" s="208"/>
      <c r="S20" s="188"/>
    </row>
    <row r="21" spans="1:19" ht="24">
      <c r="A21" s="3264" t="s">
        <v>1622</v>
      </c>
      <c r="B21" s="2999"/>
      <c r="C21" s="2999"/>
      <c r="D21" s="1108">
        <v>5</v>
      </c>
      <c r="E21" s="1137">
        <v>5</v>
      </c>
      <c r="F21" s="662"/>
      <c r="G21" s="1133"/>
      <c r="H21" s="1133"/>
      <c r="I21" s="1133"/>
      <c r="J21" s="1133"/>
      <c r="K21" s="1133"/>
      <c r="L21" s="1133"/>
      <c r="M21" s="1133"/>
      <c r="N21" s="1133"/>
      <c r="O21" s="1133"/>
      <c r="P21" s="1136"/>
      <c r="Q21" s="79"/>
      <c r="R21" s="80"/>
      <c r="S21" s="81"/>
    </row>
    <row r="22" spans="1:19" ht="24">
      <c r="A22" s="3264" t="s">
        <v>1623</v>
      </c>
      <c r="B22" s="2999"/>
      <c r="C22" s="2999"/>
      <c r="D22" s="1108">
        <v>15</v>
      </c>
      <c r="E22" s="1133"/>
      <c r="F22" s="1133"/>
      <c r="G22" s="1133"/>
      <c r="H22" s="1133"/>
      <c r="I22" s="1133"/>
      <c r="J22" s="1133"/>
      <c r="K22" s="1133"/>
      <c r="L22" s="1133"/>
      <c r="M22" s="1137">
        <v>5</v>
      </c>
      <c r="N22" s="1137">
        <v>10</v>
      </c>
      <c r="O22" s="1133"/>
      <c r="P22" s="1136"/>
      <c r="Q22" s="79"/>
      <c r="R22" s="80"/>
      <c r="S22" s="81"/>
    </row>
    <row r="23" spans="1:19" ht="24">
      <c r="A23" s="2290" t="s">
        <v>1618</v>
      </c>
      <c r="B23" s="2291"/>
      <c r="C23" s="2291"/>
      <c r="D23" s="200"/>
      <c r="E23" s="1133"/>
      <c r="F23" s="1133"/>
      <c r="G23" s="1133"/>
      <c r="H23" s="1133"/>
      <c r="I23" s="1133"/>
      <c r="J23" s="1133"/>
      <c r="K23" s="1133"/>
      <c r="L23" s="1133"/>
      <c r="M23" s="1133"/>
      <c r="N23" s="1133"/>
      <c r="O23" s="1133"/>
      <c r="P23" s="1136"/>
      <c r="Q23" s="79"/>
      <c r="R23" s="80"/>
      <c r="S23" s="81"/>
    </row>
    <row r="24" spans="1:19" ht="24.75" thickBot="1">
      <c r="A24" s="660" t="s">
        <v>1620</v>
      </c>
      <c r="B24" s="2291"/>
      <c r="C24" s="2291"/>
      <c r="D24" s="200">
        <v>10</v>
      </c>
      <c r="E24" s="1133"/>
      <c r="F24" s="1137">
        <v>10</v>
      </c>
      <c r="G24" s="1133"/>
      <c r="H24" s="1133"/>
      <c r="I24" s="1133"/>
      <c r="J24" s="1133"/>
      <c r="K24" s="1133"/>
      <c r="L24" s="1133"/>
      <c r="M24" s="1133"/>
      <c r="N24" s="1133"/>
      <c r="O24" s="1133"/>
      <c r="P24" s="1136"/>
      <c r="Q24" s="2095"/>
      <c r="R24" s="796"/>
      <c r="S24" s="2404"/>
    </row>
    <row r="25" spans="1:19" ht="24">
      <c r="A25" s="660" t="s">
        <v>856</v>
      </c>
      <c r="B25" s="2291"/>
      <c r="C25" s="2291"/>
      <c r="D25" s="200">
        <v>5</v>
      </c>
      <c r="E25" s="1133"/>
      <c r="F25" s="1133"/>
      <c r="G25" s="1133"/>
      <c r="H25" s="1133"/>
      <c r="I25" s="1137">
        <v>5</v>
      </c>
      <c r="J25" s="1133"/>
      <c r="K25" s="1133"/>
      <c r="L25" s="1133"/>
      <c r="M25" s="1133"/>
      <c r="N25" s="1133"/>
      <c r="O25" s="1133"/>
      <c r="P25" s="1136"/>
      <c r="Q25" s="3569" t="s">
        <v>504</v>
      </c>
      <c r="R25" s="2910"/>
      <c r="S25" s="2924"/>
    </row>
    <row r="26" spans="1:19" ht="24">
      <c r="A26" s="660" t="s">
        <v>857</v>
      </c>
      <c r="B26" s="2291"/>
      <c r="C26" s="2291"/>
      <c r="D26" s="200">
        <v>5</v>
      </c>
      <c r="E26" s="662"/>
      <c r="F26" s="662"/>
      <c r="G26" s="662"/>
      <c r="H26" s="662"/>
      <c r="I26" s="1133"/>
      <c r="J26" s="1133"/>
      <c r="K26" s="1133"/>
      <c r="L26" s="1137">
        <v>5</v>
      </c>
      <c r="M26" s="1133"/>
      <c r="N26" s="1133"/>
      <c r="O26" s="1133"/>
      <c r="P26" s="1136"/>
      <c r="Q26" s="3283" t="s">
        <v>12</v>
      </c>
      <c r="R26" s="3284"/>
      <c r="S26" s="82" t="s">
        <v>13</v>
      </c>
    </row>
    <row r="27" spans="1:19" ht="24">
      <c r="A27" s="660" t="s">
        <v>1619</v>
      </c>
      <c r="B27" s="2291"/>
      <c r="C27" s="2291"/>
      <c r="D27" s="200">
        <v>5</v>
      </c>
      <c r="E27" s="662"/>
      <c r="F27" s="662"/>
      <c r="G27" s="662"/>
      <c r="H27" s="662"/>
      <c r="I27" s="1133"/>
      <c r="J27" s="1133"/>
      <c r="K27" s="1133"/>
      <c r="L27" s="1133"/>
      <c r="M27" s="1133"/>
      <c r="N27" s="1133"/>
      <c r="O27" s="1137">
        <v>5</v>
      </c>
      <c r="P27" s="1136"/>
      <c r="Q27" s="2271">
        <v>80000</v>
      </c>
      <c r="R27" s="2272"/>
      <c r="S27" s="2359"/>
    </row>
    <row r="28" spans="1:19" ht="24">
      <c r="A28" s="660" t="s">
        <v>1617</v>
      </c>
      <c r="B28" s="2291"/>
      <c r="C28" s="2291"/>
      <c r="D28" s="200">
        <v>5</v>
      </c>
      <c r="E28" s="662"/>
      <c r="F28" s="662"/>
      <c r="G28" s="662"/>
      <c r="H28" s="662"/>
      <c r="I28" s="1133"/>
      <c r="J28" s="1133"/>
      <c r="K28" s="1133"/>
      <c r="L28" s="1137">
        <v>5</v>
      </c>
      <c r="M28" s="1133"/>
      <c r="N28" s="1133"/>
      <c r="O28" s="1133"/>
      <c r="P28" s="1136"/>
      <c r="Q28" s="1046"/>
      <c r="R28" s="1117"/>
      <c r="S28" s="559"/>
    </row>
    <row r="29" spans="1:19" ht="24">
      <c r="A29" s="2290" t="s">
        <v>1941</v>
      </c>
      <c r="B29" s="2291"/>
      <c r="C29" s="2291"/>
      <c r="D29" s="166">
        <v>20</v>
      </c>
      <c r="E29" s="1137">
        <v>10</v>
      </c>
      <c r="F29" s="662"/>
      <c r="G29" s="1133"/>
      <c r="H29" s="1133"/>
      <c r="I29" s="1133"/>
      <c r="J29" s="1133"/>
      <c r="K29" s="2403"/>
      <c r="L29" s="1133"/>
      <c r="M29" s="1133"/>
      <c r="N29" s="1133"/>
      <c r="O29" s="1133"/>
      <c r="P29" s="2402">
        <v>10</v>
      </c>
      <c r="Q29" s="1046"/>
      <c r="R29" s="1117"/>
      <c r="S29" s="2401"/>
    </row>
    <row r="30" spans="1:19" ht="24.75" thickBot="1">
      <c r="A30" s="2239" t="s">
        <v>861</v>
      </c>
      <c r="B30" s="2291"/>
      <c r="C30" s="2291"/>
      <c r="D30" s="166">
        <v>5</v>
      </c>
      <c r="E30" s="1139"/>
      <c r="F30" s="1140"/>
      <c r="G30" s="1139"/>
      <c r="H30" s="1140"/>
      <c r="I30" s="1141"/>
      <c r="J30" s="1142"/>
      <c r="K30" s="1141"/>
      <c r="L30" s="1141"/>
      <c r="M30" s="1141"/>
      <c r="N30" s="1141"/>
      <c r="O30" s="1141"/>
      <c r="P30" s="698">
        <v>5</v>
      </c>
      <c r="Q30" s="562" t="s">
        <v>14</v>
      </c>
      <c r="R30" s="2400"/>
      <c r="S30" s="2399">
        <v>80000</v>
      </c>
    </row>
    <row r="31" spans="1:19" ht="24.75" thickBot="1">
      <c r="A31" s="2894" t="s">
        <v>61</v>
      </c>
      <c r="B31" s="2895"/>
      <c r="C31" s="2896"/>
      <c r="D31" s="1113">
        <f>SUM(D13:D30)</f>
        <v>100</v>
      </c>
      <c r="E31" s="93"/>
      <c r="F31" s="94"/>
      <c r="G31" s="93"/>
      <c r="H31" s="94"/>
      <c r="I31" s="93"/>
      <c r="J31" s="94"/>
      <c r="K31" s="95"/>
      <c r="L31" s="95"/>
      <c r="M31" s="95"/>
      <c r="N31" s="95"/>
      <c r="O31" s="95"/>
      <c r="P31" s="96"/>
      <c r="Q31" s="2258" t="s">
        <v>864</v>
      </c>
      <c r="R31" s="1115"/>
      <c r="S31" s="1116"/>
    </row>
    <row r="32" spans="1:19" ht="24">
      <c r="A32" s="2885" t="s">
        <v>484</v>
      </c>
      <c r="B32" s="2886"/>
      <c r="C32" s="2887"/>
      <c r="D32" s="172" t="s">
        <v>68</v>
      </c>
      <c r="E32" s="1102">
        <f>SUM(E13:E30)</f>
        <v>40</v>
      </c>
      <c r="F32" s="1102">
        <f>SUM(F13:F30)</f>
        <v>10</v>
      </c>
      <c r="G32" s="1102">
        <f t="shared" ref="G32:P32" si="0">SUM(G20:G30)</f>
        <v>0</v>
      </c>
      <c r="H32" s="1102">
        <f t="shared" si="0"/>
        <v>0</v>
      </c>
      <c r="I32" s="1102">
        <f t="shared" si="0"/>
        <v>5</v>
      </c>
      <c r="J32" s="1102">
        <f t="shared" si="0"/>
        <v>0</v>
      </c>
      <c r="K32" s="1102">
        <f t="shared" si="0"/>
        <v>0</v>
      </c>
      <c r="L32" s="1102">
        <f t="shared" si="0"/>
        <v>10</v>
      </c>
      <c r="M32" s="1102">
        <f t="shared" si="0"/>
        <v>5</v>
      </c>
      <c r="N32" s="1102">
        <f t="shared" si="0"/>
        <v>10</v>
      </c>
      <c r="O32" s="1102">
        <f t="shared" si="0"/>
        <v>5</v>
      </c>
      <c r="P32" s="1103">
        <f t="shared" si="0"/>
        <v>15</v>
      </c>
      <c r="Q32" s="2280" t="s">
        <v>1621</v>
      </c>
      <c r="R32" s="2281"/>
      <c r="S32" s="2282"/>
    </row>
    <row r="33" spans="1:19" ht="24">
      <c r="A33" s="2888"/>
      <c r="B33" s="2889"/>
      <c r="C33" s="2890"/>
      <c r="D33" s="175" t="s">
        <v>69</v>
      </c>
      <c r="E33" s="99">
        <f>E32</f>
        <v>40</v>
      </c>
      <c r="F33" s="1102">
        <f>SUM(E32:F32)</f>
        <v>50</v>
      </c>
      <c r="G33" s="97">
        <f>SUM(E32:G32)</f>
        <v>50</v>
      </c>
      <c r="H33" s="97">
        <f>SUM(E32:H32)</f>
        <v>50</v>
      </c>
      <c r="I33" s="97">
        <f>SUM(E32:I32)</f>
        <v>55</v>
      </c>
      <c r="J33" s="97">
        <f>SUM(E32:J32)</f>
        <v>55</v>
      </c>
      <c r="K33" s="97">
        <f>SUM(E32:K32)</f>
        <v>55</v>
      </c>
      <c r="L33" s="97">
        <f>SUM(E32:L32)</f>
        <v>65</v>
      </c>
      <c r="M33" s="97">
        <f>SUM(E32:M32)</f>
        <v>70</v>
      </c>
      <c r="N33" s="97">
        <f>SUM(E32:N32)</f>
        <v>80</v>
      </c>
      <c r="O33" s="97">
        <f>SUM(E32:O32)</f>
        <v>85</v>
      </c>
      <c r="P33" s="98">
        <f>SUM(E32:P32)</f>
        <v>100</v>
      </c>
      <c r="Q33" s="276"/>
      <c r="R33" s="123"/>
      <c r="S33" s="277"/>
    </row>
    <row r="34" spans="1:19" ht="24">
      <c r="A34" s="2831" t="s">
        <v>487</v>
      </c>
      <c r="B34" s="2832"/>
      <c r="C34" s="2833"/>
      <c r="D34" s="177" t="s">
        <v>68</v>
      </c>
      <c r="E34" s="100"/>
      <c r="F34" s="101"/>
      <c r="G34" s="100"/>
      <c r="H34" s="101"/>
      <c r="I34" s="100"/>
      <c r="J34" s="101"/>
      <c r="K34" s="102"/>
      <c r="L34" s="102"/>
      <c r="M34" s="102"/>
      <c r="N34" s="102"/>
      <c r="O34" s="102"/>
      <c r="P34" s="103"/>
      <c r="Q34" s="1083" t="s">
        <v>813</v>
      </c>
      <c r="R34" s="1084"/>
      <c r="S34" s="2230">
        <v>0</v>
      </c>
    </row>
    <row r="35" spans="1:19" ht="24.75" thickBot="1">
      <c r="A35" s="2834"/>
      <c r="B35" s="2835"/>
      <c r="C35" s="2836"/>
      <c r="D35" s="182" t="s">
        <v>72</v>
      </c>
      <c r="E35" s="104">
        <f>E34</f>
        <v>0</v>
      </c>
      <c r="F35" s="105">
        <f>SUM(E34:F34)</f>
        <v>0</v>
      </c>
      <c r="G35" s="105">
        <f>SUM(E34:G34)</f>
        <v>0</v>
      </c>
      <c r="H35" s="105">
        <f>SUM(E34:H34)</f>
        <v>0</v>
      </c>
      <c r="I35" s="105">
        <f>SUM(E34:I34)</f>
        <v>0</v>
      </c>
      <c r="J35" s="105">
        <f>SUM(E34:J34)</f>
        <v>0</v>
      </c>
      <c r="K35" s="105">
        <f>SUM(E34:K34)</f>
        <v>0</v>
      </c>
      <c r="L35" s="105">
        <f>SUM(E34:L34)</f>
        <v>0</v>
      </c>
      <c r="M35" s="105">
        <f>SUM(E34:M34)</f>
        <v>0</v>
      </c>
      <c r="N35" s="105">
        <f>SUM(E34:N34)</f>
        <v>0</v>
      </c>
      <c r="O35" s="105">
        <f>SUM(E34:O34)</f>
        <v>0</v>
      </c>
      <c r="P35" s="106">
        <f>SUM(E34:P34)</f>
        <v>0</v>
      </c>
      <c r="Q35" s="1085" t="s">
        <v>814</v>
      </c>
      <c r="R35" s="1086"/>
      <c r="S35" s="2231"/>
    </row>
  </sheetData>
  <mergeCells count="29">
    <mergeCell ref="A8:B10"/>
    <mergeCell ref="C8:P8"/>
    <mergeCell ref="Q8:S8"/>
    <mergeCell ref="C9:P9"/>
    <mergeCell ref="C10:P10"/>
    <mergeCell ref="Q10:S10"/>
    <mergeCell ref="C7:P7"/>
    <mergeCell ref="Q7:S7"/>
    <mergeCell ref="A1:S1"/>
    <mergeCell ref="A3:S3"/>
    <mergeCell ref="C4:S4"/>
    <mergeCell ref="C5:S5"/>
    <mergeCell ref="A2:S2"/>
    <mergeCell ref="A4:B6"/>
    <mergeCell ref="A34:C35"/>
    <mergeCell ref="A20:C20"/>
    <mergeCell ref="A21:C21"/>
    <mergeCell ref="A22:C22"/>
    <mergeCell ref="A31:C31"/>
    <mergeCell ref="A11:C12"/>
    <mergeCell ref="D11:D12"/>
    <mergeCell ref="E11:P11"/>
    <mergeCell ref="Q12:R13"/>
    <mergeCell ref="A32:C33"/>
    <mergeCell ref="Q26:R26"/>
    <mergeCell ref="Q25:S25"/>
    <mergeCell ref="A18:C18"/>
    <mergeCell ref="Q17:S17"/>
    <mergeCell ref="A19:C19"/>
  </mergeCells>
  <phoneticPr fontId="57" type="noConversion"/>
  <pageMargins left="0.7" right="0.7" top="0.75" bottom="0.75" header="0.3" footer="0.3"/>
  <pageSetup paperSize="9" scale="50" orientation="landscape" r:id="rId1"/>
  <headerFooter>
    <oddHeader>&amp;R&amp;"Angsana New,ธรรมดา"&amp;18 29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</sheetPr>
  <dimension ref="A1:P19"/>
  <sheetViews>
    <sheetView view="pageBreakPreview" zoomScale="130" zoomScaleNormal="100" zoomScaleSheetLayoutView="130" workbookViewId="0">
      <selection activeCell="A5" sqref="A5:P5"/>
    </sheetView>
  </sheetViews>
  <sheetFormatPr defaultColWidth="9" defaultRowHeight="24"/>
  <cols>
    <col min="1" max="1" width="8.42578125" style="15" customWidth="1"/>
    <col min="2" max="2" width="36" style="15" bestFit="1" customWidth="1"/>
    <col min="3" max="12" width="9" style="15"/>
    <col min="13" max="13" width="12.42578125" style="15" customWidth="1"/>
    <col min="14" max="14" width="5.42578125" style="15" customWidth="1"/>
    <col min="15" max="15" width="2.140625" style="15" customWidth="1"/>
    <col min="16" max="16384" width="9" style="15"/>
  </cols>
  <sheetData>
    <row r="1" spans="1:16">
      <c r="A1" s="16" t="s">
        <v>41</v>
      </c>
    </row>
    <row r="2" spans="1:16">
      <c r="A2" s="20" t="s">
        <v>23</v>
      </c>
      <c r="B2" s="2808" t="s">
        <v>1903</v>
      </c>
      <c r="C2" s="2808"/>
      <c r="D2" s="2808"/>
      <c r="E2" s="2808"/>
      <c r="F2" s="2808"/>
      <c r="G2" s="2808"/>
      <c r="H2" s="2808"/>
      <c r="I2" s="2808"/>
      <c r="J2" s="2674"/>
      <c r="K2" s="2673"/>
      <c r="L2" s="2673"/>
      <c r="M2" s="2673"/>
      <c r="N2" s="21"/>
      <c r="O2" s="21"/>
      <c r="P2" s="21"/>
    </row>
    <row r="3" spans="1:16">
      <c r="B3" s="2808" t="s">
        <v>1902</v>
      </c>
      <c r="C3" s="2808"/>
      <c r="D3" s="2808"/>
      <c r="E3" s="2808"/>
      <c r="F3" s="2808"/>
      <c r="G3" s="2808"/>
      <c r="H3" s="2808"/>
      <c r="I3" s="2808"/>
      <c r="J3" s="2674"/>
      <c r="K3" s="2673"/>
      <c r="L3" s="2673"/>
      <c r="M3" s="2673"/>
    </row>
    <row r="4" spans="1:16">
      <c r="B4" s="2808" t="s">
        <v>1901</v>
      </c>
      <c r="C4" s="2808"/>
      <c r="D4" s="2808"/>
      <c r="E4" s="2808"/>
      <c r="F4" s="2808"/>
      <c r="G4" s="2808"/>
      <c r="H4" s="2808"/>
      <c r="I4" s="2808"/>
      <c r="J4" s="2674"/>
      <c r="K4" s="2673"/>
      <c r="L4" s="2673"/>
      <c r="M4" s="2673"/>
    </row>
    <row r="5" spans="1:16">
      <c r="B5" s="2805" t="s">
        <v>16</v>
      </c>
      <c r="C5" s="2805"/>
      <c r="D5" s="2805"/>
      <c r="E5" s="2805"/>
      <c r="F5" s="2805"/>
      <c r="G5" s="2805"/>
      <c r="H5" s="2805"/>
      <c r="I5" s="2805"/>
      <c r="J5" s="2805"/>
      <c r="K5" s="2805"/>
      <c r="L5" s="2805"/>
      <c r="M5" s="2805"/>
    </row>
    <row r="6" spans="1:16" ht="27.6" customHeight="1">
      <c r="A6" s="19" t="s">
        <v>42</v>
      </c>
    </row>
    <row r="7" spans="1:16">
      <c r="B7" s="2807" t="s">
        <v>1900</v>
      </c>
      <c r="C7" s="2807"/>
      <c r="D7" s="2807"/>
      <c r="E7" s="2807"/>
      <c r="F7" s="2807"/>
      <c r="G7" s="2807"/>
      <c r="H7" s="2807"/>
      <c r="I7" s="2807"/>
      <c r="J7" s="2807"/>
      <c r="K7" s="27"/>
      <c r="L7" s="27"/>
      <c r="M7" s="27"/>
      <c r="N7" s="27"/>
      <c r="O7" s="27"/>
      <c r="P7" s="23"/>
    </row>
    <row r="8" spans="1:16">
      <c r="B8" s="2807" t="s">
        <v>1899</v>
      </c>
      <c r="C8" s="2807"/>
      <c r="D8" s="2807"/>
      <c r="E8" s="2807"/>
      <c r="F8" s="2807"/>
      <c r="G8" s="2807"/>
      <c r="H8" s="2807"/>
      <c r="I8" s="2807"/>
      <c r="J8" s="2807"/>
      <c r="K8" s="27"/>
      <c r="L8" s="27"/>
      <c r="M8" s="27"/>
      <c r="N8" s="27"/>
      <c r="O8" s="27"/>
      <c r="P8" s="23"/>
    </row>
    <row r="9" spans="1:16">
      <c r="B9" s="2807" t="s">
        <v>1898</v>
      </c>
      <c r="C9" s="2807"/>
      <c r="D9" s="2807"/>
      <c r="E9" s="2807"/>
      <c r="F9" s="2807"/>
      <c r="G9" s="2807"/>
      <c r="H9" s="2807"/>
      <c r="I9" s="2807"/>
      <c r="J9" s="2807"/>
      <c r="K9" s="27"/>
      <c r="L9" s="27"/>
      <c r="M9" s="27"/>
      <c r="N9" s="27"/>
      <c r="O9" s="27"/>
      <c r="P9" s="23"/>
    </row>
    <row r="10" spans="1:16">
      <c r="B10" s="2807" t="s">
        <v>1897</v>
      </c>
      <c r="C10" s="2807"/>
      <c r="D10" s="2807"/>
      <c r="E10" s="2807"/>
      <c r="F10" s="2807"/>
      <c r="G10" s="2807"/>
      <c r="H10" s="2807"/>
      <c r="I10" s="2807"/>
      <c r="J10" s="2807"/>
      <c r="K10" s="27"/>
      <c r="L10" s="27"/>
      <c r="M10" s="27"/>
      <c r="N10" s="27"/>
      <c r="O10" s="27"/>
      <c r="P10" s="23"/>
    </row>
    <row r="11" spans="1:16">
      <c r="B11" s="17"/>
      <c r="C11" s="2216"/>
      <c r="H11" s="26"/>
      <c r="I11" s="27"/>
      <c r="J11" s="27"/>
      <c r="K11" s="27"/>
      <c r="L11" s="27"/>
      <c r="M11" s="27"/>
      <c r="N11" s="27"/>
      <c r="O11" s="23"/>
      <c r="P11" s="23"/>
    </row>
    <row r="12" spans="1:16">
      <c r="B12" s="17"/>
      <c r="C12" s="2216"/>
      <c r="H12" s="26"/>
      <c r="I12" s="27"/>
      <c r="J12" s="27"/>
      <c r="K12" s="27"/>
      <c r="L12" s="27"/>
      <c r="M12" s="27"/>
      <c r="N12" s="27"/>
      <c r="O12" s="23"/>
      <c r="P12" s="23"/>
    </row>
    <row r="13" spans="1:16" ht="16.5" customHeight="1">
      <c r="B13" s="17"/>
      <c r="C13" s="163"/>
      <c r="D13" s="155"/>
      <c r="E13" s="155"/>
      <c r="F13" s="155"/>
      <c r="G13" s="155"/>
      <c r="H13" s="28"/>
      <c r="I13" s="27"/>
      <c r="J13" s="27"/>
      <c r="K13" s="27"/>
      <c r="L13" s="27"/>
      <c r="M13" s="27"/>
      <c r="N13" s="27"/>
      <c r="O13" s="27"/>
      <c r="P13" s="23"/>
    </row>
    <row r="14" spans="1:16">
      <c r="B14" s="17"/>
      <c r="H14" s="26"/>
    </row>
    <row r="15" spans="1:16">
      <c r="B15" s="17"/>
      <c r="H15" s="26"/>
    </row>
    <row r="16" spans="1:16" ht="16.5" customHeight="1">
      <c r="B16" s="17"/>
      <c r="C16" s="163"/>
      <c r="D16" s="155"/>
      <c r="E16" s="155"/>
      <c r="F16" s="155"/>
      <c r="G16" s="155"/>
      <c r="H16" s="28"/>
      <c r="I16" s="27"/>
      <c r="J16" s="27"/>
      <c r="K16" s="27"/>
      <c r="L16" s="27"/>
      <c r="M16" s="27"/>
      <c r="N16" s="27"/>
      <c r="O16" s="27"/>
      <c r="P16" s="23"/>
    </row>
    <row r="17" spans="2:8">
      <c r="B17" s="17"/>
      <c r="H17" s="26"/>
    </row>
    <row r="18" spans="2:8">
      <c r="B18" s="22"/>
    </row>
    <row r="19" spans="2:8">
      <c r="B19" s="22"/>
    </row>
  </sheetData>
  <mergeCells count="8">
    <mergeCell ref="B10:J10"/>
    <mergeCell ref="B2:I2"/>
    <mergeCell ref="B3:I3"/>
    <mergeCell ref="B8:J8"/>
    <mergeCell ref="B5:M5"/>
    <mergeCell ref="B7:J7"/>
    <mergeCell ref="B9:J9"/>
    <mergeCell ref="B4:I4"/>
  </mergeCells>
  <phoneticPr fontId="57" type="noConversion"/>
  <pageMargins left="1.1811023622047245" right="0" top="0.74803149606299213" bottom="0.74803149606299213" header="0.31496062992125984" footer="0.31496062992125984"/>
  <pageSetup paperSize="9" orientation="landscape" r:id="rId1"/>
  <headerFooter>
    <oddHeader>&amp;R&amp;"Angsana New,ธรรมดา"&amp;18 2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5"/>
  </sheetPr>
  <dimension ref="A1:S43"/>
  <sheetViews>
    <sheetView view="pageLayout" zoomScale="70" zoomScaleNormal="70" zoomScalePageLayoutView="70" workbookViewId="0">
      <selection activeCell="Q11" sqref="Q11:S14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7" style="15" customWidth="1"/>
    <col min="6" max="6" width="4.5703125" style="15" bestFit="1" customWidth="1"/>
    <col min="7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426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ht="21" customHeight="1">
      <c r="A3" s="2855" t="s">
        <v>786</v>
      </c>
      <c r="B3" s="2856"/>
      <c r="C3" s="3320" t="s">
        <v>1299</v>
      </c>
      <c r="D3" s="3320"/>
      <c r="E3" s="3320"/>
      <c r="F3" s="3320"/>
      <c r="G3" s="3320"/>
      <c r="H3" s="3320"/>
      <c r="I3" s="3320"/>
      <c r="J3" s="3320"/>
      <c r="K3" s="3320"/>
      <c r="L3" s="3320"/>
      <c r="M3" s="3320"/>
      <c r="N3" s="3320"/>
      <c r="O3" s="3320"/>
      <c r="P3" s="3320"/>
      <c r="Q3" s="3320"/>
      <c r="R3" s="3320"/>
      <c r="S3" s="3321"/>
    </row>
    <row r="4" spans="1:19" ht="24.75" thickBot="1">
      <c r="A4" s="3028"/>
      <c r="B4" s="3029"/>
      <c r="C4" s="3125" t="s">
        <v>620</v>
      </c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71" t="s">
        <v>63</v>
      </c>
      <c r="B5" s="395"/>
      <c r="C5" s="3020" t="s">
        <v>1403</v>
      </c>
      <c r="D5" s="3020"/>
      <c r="E5" s="3020"/>
      <c r="F5" s="3020"/>
      <c r="G5" s="3020"/>
      <c r="H5" s="3020"/>
      <c r="I5" s="3020"/>
      <c r="J5" s="3020"/>
      <c r="K5" s="3020"/>
      <c r="L5" s="3020"/>
      <c r="M5" s="3020"/>
      <c r="N5" s="3020"/>
      <c r="O5" s="3020"/>
      <c r="P5" s="3021"/>
      <c r="Q5" s="2868" t="s">
        <v>564</v>
      </c>
      <c r="R5" s="2869"/>
      <c r="S5" s="2870"/>
    </row>
    <row r="6" spans="1:19">
      <c r="A6" s="2871" t="s">
        <v>62</v>
      </c>
      <c r="B6" s="2872"/>
      <c r="C6" s="3023" t="s">
        <v>382</v>
      </c>
      <c r="D6" s="3023"/>
      <c r="E6" s="3023"/>
      <c r="F6" s="3023"/>
      <c r="G6" s="3023"/>
      <c r="H6" s="3023"/>
      <c r="I6" s="3023"/>
      <c r="J6" s="3023"/>
      <c r="K6" s="3023"/>
      <c r="L6" s="3023"/>
      <c r="M6" s="3023"/>
      <c r="N6" s="3023"/>
      <c r="O6" s="3023"/>
      <c r="P6" s="3024"/>
      <c r="Q6" s="2921" t="s">
        <v>474</v>
      </c>
      <c r="R6" s="2922"/>
      <c r="S6" s="2923"/>
    </row>
    <row r="7" spans="1:19" ht="24.75" thickBot="1">
      <c r="A7" s="2873"/>
      <c r="B7" s="2874"/>
      <c r="C7" s="3134" t="s">
        <v>383</v>
      </c>
      <c r="D7" s="3135"/>
      <c r="E7" s="3135"/>
      <c r="F7" s="3135"/>
      <c r="G7" s="3135"/>
      <c r="H7" s="3135"/>
      <c r="I7" s="3135"/>
      <c r="J7" s="3135"/>
      <c r="K7" s="3135"/>
      <c r="L7" s="3135"/>
      <c r="M7" s="3135"/>
      <c r="N7" s="3135"/>
      <c r="O7" s="3135"/>
      <c r="P7" s="3136"/>
      <c r="Q7" s="73" t="s">
        <v>618</v>
      </c>
      <c r="R7" s="74"/>
      <c r="S7" s="75"/>
    </row>
    <row r="8" spans="1:19">
      <c r="A8" s="3587" t="s">
        <v>499</v>
      </c>
      <c r="B8" s="3588"/>
      <c r="C8" s="3336"/>
      <c r="D8" s="1738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626" t="s">
        <v>1014</v>
      </c>
      <c r="R8" s="1069"/>
      <c r="S8" s="1070"/>
    </row>
    <row r="9" spans="1:19" ht="24.75" thickBot="1">
      <c r="A9" s="3009"/>
      <c r="B9" s="3010"/>
      <c r="C9" s="3011"/>
      <c r="D9" s="671" t="s">
        <v>486</v>
      </c>
      <c r="E9" s="209" t="s">
        <v>0</v>
      </c>
      <c r="F9" s="210" t="s">
        <v>1</v>
      </c>
      <c r="G9" s="211" t="s">
        <v>2</v>
      </c>
      <c r="H9" s="212" t="s">
        <v>3</v>
      </c>
      <c r="I9" s="212" t="s">
        <v>4</v>
      </c>
      <c r="J9" s="212" t="s">
        <v>5</v>
      </c>
      <c r="K9" s="212" t="s">
        <v>6</v>
      </c>
      <c r="L9" s="212" t="s">
        <v>7</v>
      </c>
      <c r="M9" s="212" t="s">
        <v>8</v>
      </c>
      <c r="N9" s="212" t="s">
        <v>9</v>
      </c>
      <c r="O9" s="212" t="s">
        <v>10</v>
      </c>
      <c r="P9" s="213" t="s">
        <v>11</v>
      </c>
      <c r="Q9" s="1004"/>
      <c r="R9" s="1005"/>
      <c r="S9" s="1006"/>
    </row>
    <row r="10" spans="1:19" ht="24.75" thickBot="1">
      <c r="A10" s="653">
        <v>1</v>
      </c>
      <c r="B10" s="2911" t="s">
        <v>384</v>
      </c>
      <c r="C10" s="2912"/>
      <c r="D10" s="238"/>
      <c r="E10" s="586"/>
      <c r="F10" s="1640"/>
      <c r="G10" s="1641"/>
      <c r="H10" s="1640"/>
      <c r="I10" s="586"/>
      <c r="J10" s="851"/>
      <c r="K10" s="586"/>
      <c r="L10" s="586"/>
      <c r="M10" s="586"/>
      <c r="N10" s="586"/>
      <c r="O10" s="586"/>
      <c r="P10" s="1642"/>
      <c r="Q10" s="324" t="s">
        <v>525</v>
      </c>
      <c r="R10" s="598"/>
      <c r="S10" s="326" t="s">
        <v>502</v>
      </c>
    </row>
    <row r="11" spans="1:19">
      <c r="A11" s="633"/>
      <c r="B11" s="2899" t="s">
        <v>1300</v>
      </c>
      <c r="C11" s="2900"/>
      <c r="D11" s="246">
        <v>10</v>
      </c>
      <c r="E11" s="148"/>
      <c r="F11" s="497"/>
      <c r="G11" s="859">
        <v>5</v>
      </c>
      <c r="H11" s="860">
        <v>5</v>
      </c>
      <c r="I11" s="590"/>
      <c r="J11" s="812"/>
      <c r="K11" s="590"/>
      <c r="L11" s="590"/>
      <c r="M11" s="590"/>
      <c r="N11" s="590"/>
      <c r="O11" s="590"/>
      <c r="P11" s="1643"/>
      <c r="Q11" s="3277" t="s">
        <v>1404</v>
      </c>
      <c r="R11" s="3278"/>
      <c r="S11" s="3583" t="s">
        <v>1402</v>
      </c>
    </row>
    <row r="12" spans="1:19">
      <c r="A12" s="1721"/>
      <c r="B12" s="2879" t="s">
        <v>1301</v>
      </c>
      <c r="C12" s="2880"/>
      <c r="D12" s="1723">
        <v>10</v>
      </c>
      <c r="E12" s="804"/>
      <c r="F12" s="148"/>
      <c r="G12" s="859">
        <v>5</v>
      </c>
      <c r="H12" s="859">
        <v>5</v>
      </c>
      <c r="I12" s="200"/>
      <c r="J12" s="1723"/>
      <c r="K12" s="200"/>
      <c r="L12" s="200"/>
      <c r="M12" s="200"/>
      <c r="N12" s="200"/>
      <c r="O12" s="200"/>
      <c r="P12" s="1644"/>
      <c r="Q12" s="3581"/>
      <c r="R12" s="3582"/>
      <c r="S12" s="3584"/>
    </row>
    <row r="13" spans="1:19">
      <c r="A13" s="1721"/>
      <c r="B13" s="2879" t="s">
        <v>1302</v>
      </c>
      <c r="C13" s="2880"/>
      <c r="D13" s="1723"/>
      <c r="E13" s="200"/>
      <c r="F13" s="1722"/>
      <c r="G13" s="200"/>
      <c r="H13" s="1722"/>
      <c r="I13" s="200"/>
      <c r="J13" s="1723"/>
      <c r="K13" s="200"/>
      <c r="L13" s="200"/>
      <c r="M13" s="200"/>
      <c r="N13" s="200"/>
      <c r="O13" s="200"/>
      <c r="P13" s="1644"/>
      <c r="Q13" s="3063" t="s">
        <v>1405</v>
      </c>
      <c r="R13" s="3064"/>
      <c r="S13" s="3585" t="s">
        <v>503</v>
      </c>
    </row>
    <row r="14" spans="1:19" ht="24.75" thickBot="1">
      <c r="A14" s="1721"/>
      <c r="B14" s="2879" t="s">
        <v>1303</v>
      </c>
      <c r="C14" s="2880"/>
      <c r="D14" s="1723">
        <v>5</v>
      </c>
      <c r="E14" s="804"/>
      <c r="G14" s="859">
        <v>2.5</v>
      </c>
      <c r="H14" s="859">
        <v>2.5</v>
      </c>
      <c r="I14" s="200"/>
      <c r="J14" s="1723"/>
      <c r="K14" s="200"/>
      <c r="L14" s="200"/>
      <c r="M14" s="200"/>
      <c r="N14" s="200"/>
      <c r="O14" s="200"/>
      <c r="P14" s="1644"/>
      <c r="Q14" s="3065"/>
      <c r="R14" s="3066"/>
      <c r="S14" s="3586"/>
    </row>
    <row r="15" spans="1:19" ht="24.75" thickBot="1">
      <c r="A15" s="1721"/>
      <c r="B15" s="2879" t="s">
        <v>1304</v>
      </c>
      <c r="C15" s="2880"/>
      <c r="D15" s="1723"/>
      <c r="E15" s="454"/>
      <c r="F15" s="773"/>
      <c r="G15" s="454"/>
      <c r="H15" s="773"/>
      <c r="I15" s="454"/>
      <c r="J15" s="768"/>
      <c r="K15" s="454"/>
      <c r="L15" s="454"/>
      <c r="M15" s="454"/>
      <c r="N15" s="454"/>
      <c r="O15" s="454"/>
      <c r="P15" s="455"/>
      <c r="Q15" s="324" t="s">
        <v>510</v>
      </c>
      <c r="R15" s="325"/>
      <c r="S15" s="517"/>
    </row>
    <row r="16" spans="1:19">
      <c r="A16" s="1721"/>
      <c r="B16" s="2879" t="s">
        <v>1305</v>
      </c>
      <c r="C16" s="2880"/>
      <c r="D16" s="1723">
        <v>5</v>
      </c>
      <c r="E16" s="804"/>
      <c r="G16" s="859">
        <v>2.5</v>
      </c>
      <c r="H16" s="859">
        <v>2.5</v>
      </c>
      <c r="I16" s="200"/>
      <c r="J16" s="1723"/>
      <c r="K16" s="200"/>
      <c r="L16" s="200"/>
      <c r="M16" s="200"/>
      <c r="N16" s="200"/>
      <c r="O16" s="200"/>
      <c r="P16" s="1644"/>
      <c r="Q16" s="121" t="s">
        <v>355</v>
      </c>
      <c r="R16" s="1742"/>
      <c r="S16" s="188"/>
    </row>
    <row r="17" spans="1:19" ht="24.75" thickBot="1">
      <c r="A17" s="1721">
        <v>2</v>
      </c>
      <c r="B17" s="2879" t="s">
        <v>1306</v>
      </c>
      <c r="C17" s="2880"/>
      <c r="D17" s="1723"/>
      <c r="E17" s="200"/>
      <c r="F17" s="1722"/>
      <c r="G17" s="200"/>
      <c r="H17" s="1722"/>
      <c r="I17" s="200"/>
      <c r="J17" s="1723"/>
      <c r="K17" s="200"/>
      <c r="L17" s="200"/>
      <c r="M17" s="200"/>
      <c r="N17" s="200"/>
      <c r="O17" s="200"/>
      <c r="P17" s="1644"/>
      <c r="Q17" s="73"/>
      <c r="R17" s="74"/>
      <c r="S17" s="75"/>
    </row>
    <row r="18" spans="1:19" ht="24.75" thickBot="1">
      <c r="A18" s="1721"/>
      <c r="B18" s="2879" t="s">
        <v>1307</v>
      </c>
      <c r="C18" s="2880"/>
      <c r="D18" s="1723">
        <v>10</v>
      </c>
      <c r="E18" s="200"/>
      <c r="F18" s="148"/>
      <c r="G18" s="859">
        <v>3.34</v>
      </c>
      <c r="H18" s="1645">
        <v>3.34</v>
      </c>
      <c r="I18" s="1646">
        <v>3.34</v>
      </c>
      <c r="J18" s="200"/>
      <c r="K18" s="200"/>
      <c r="L18" s="200"/>
      <c r="M18" s="200"/>
      <c r="N18" s="200"/>
      <c r="O18" s="200"/>
      <c r="P18" s="1644"/>
      <c r="Q18" s="324" t="s">
        <v>511</v>
      </c>
      <c r="R18" s="325"/>
      <c r="S18" s="517"/>
    </row>
    <row r="19" spans="1:19">
      <c r="A19" s="1741"/>
      <c r="B19" s="2879" t="s">
        <v>1308</v>
      </c>
      <c r="C19" s="2880"/>
      <c r="D19" s="1748">
        <v>5</v>
      </c>
      <c r="E19" s="166"/>
      <c r="G19" s="859">
        <v>1.7</v>
      </c>
      <c r="H19" s="1647">
        <v>1.7</v>
      </c>
      <c r="I19" s="859">
        <v>1.7</v>
      </c>
      <c r="J19" s="1748"/>
      <c r="K19" s="166"/>
      <c r="L19" s="166"/>
      <c r="M19" s="166"/>
      <c r="N19" s="166"/>
      <c r="O19" s="166"/>
      <c r="P19" s="1648"/>
      <c r="Q19" s="121" t="s">
        <v>24</v>
      </c>
      <c r="R19" s="208"/>
      <c r="S19" s="188"/>
    </row>
    <row r="20" spans="1:19" ht="24.75" thickBot="1">
      <c r="A20" s="1741"/>
      <c r="B20" s="2879" t="s">
        <v>1309</v>
      </c>
      <c r="C20" s="2880"/>
      <c r="D20" s="1748"/>
      <c r="E20" s="166"/>
      <c r="F20" s="1747"/>
      <c r="G20" s="166"/>
      <c r="H20" s="1747"/>
      <c r="I20" s="166"/>
      <c r="J20" s="1748"/>
      <c r="K20" s="166"/>
      <c r="L20" s="166"/>
      <c r="M20" s="166"/>
      <c r="N20" s="166"/>
      <c r="O20" s="166"/>
      <c r="P20" s="1648"/>
      <c r="Q20" s="73"/>
      <c r="R20" s="74"/>
      <c r="S20" s="75"/>
    </row>
    <row r="21" spans="1:19" ht="24.75" thickBot="1">
      <c r="A21" s="1751"/>
      <c r="B21" s="2881" t="s">
        <v>1310</v>
      </c>
      <c r="C21" s="2882"/>
      <c r="D21" s="1723">
        <v>5</v>
      </c>
      <c r="E21" s="200"/>
      <c r="F21" s="454"/>
      <c r="G21" s="1649"/>
      <c r="H21" s="200"/>
      <c r="I21" s="200"/>
      <c r="J21" s="200"/>
      <c r="K21" s="200"/>
      <c r="L21" s="200"/>
      <c r="M21" s="859">
        <v>5</v>
      </c>
      <c r="N21" s="200"/>
      <c r="O21" s="200"/>
      <c r="P21" s="1644"/>
      <c r="Q21" s="1728" t="s">
        <v>504</v>
      </c>
      <c r="R21" s="1729"/>
      <c r="S21" s="1730"/>
    </row>
    <row r="22" spans="1:19">
      <c r="A22" s="1746">
        <v>3</v>
      </c>
      <c r="B22" s="2971" t="s">
        <v>1311</v>
      </c>
      <c r="C22" s="2972"/>
      <c r="D22" s="1723"/>
      <c r="E22" s="200"/>
      <c r="F22" s="454"/>
      <c r="G22" s="454"/>
      <c r="H22" s="454"/>
      <c r="I22" s="200"/>
      <c r="J22" s="200"/>
      <c r="K22" s="200"/>
      <c r="L22" s="200"/>
      <c r="M22" s="200"/>
      <c r="N22" s="200"/>
      <c r="O22" s="200"/>
      <c r="P22" s="1644"/>
      <c r="Q22" s="2915" t="s">
        <v>12</v>
      </c>
      <c r="R22" s="2916"/>
      <c r="S22" s="213" t="s">
        <v>13</v>
      </c>
    </row>
    <row r="23" spans="1:19">
      <c r="A23" s="1721"/>
      <c r="B23" s="2899" t="s">
        <v>1312</v>
      </c>
      <c r="C23" s="2900"/>
      <c r="D23" s="1723">
        <v>10</v>
      </c>
      <c r="E23" s="200"/>
      <c r="F23" s="1647">
        <v>0.9</v>
      </c>
      <c r="G23" s="1647">
        <v>0.9</v>
      </c>
      <c r="H23" s="1647">
        <v>0.9</v>
      </c>
      <c r="I23" s="1647">
        <v>0.9</v>
      </c>
      <c r="J23" s="1647">
        <v>0.9</v>
      </c>
      <c r="K23" s="1647">
        <v>0.9</v>
      </c>
      <c r="L23" s="1647">
        <v>0.9</v>
      </c>
      <c r="M23" s="1647">
        <v>0.9</v>
      </c>
      <c r="N23" s="1647">
        <v>0.9</v>
      </c>
      <c r="O23" s="1647">
        <v>0.9</v>
      </c>
      <c r="P23" s="1650">
        <v>0.9</v>
      </c>
      <c r="Q23" s="2883">
        <v>300000</v>
      </c>
      <c r="R23" s="2884"/>
      <c r="S23" s="86"/>
    </row>
    <row r="24" spans="1:19">
      <c r="A24" s="656"/>
      <c r="B24" s="2879" t="s">
        <v>1313</v>
      </c>
      <c r="C24" s="2880"/>
      <c r="D24" s="1723">
        <v>10</v>
      </c>
      <c r="E24" s="200"/>
      <c r="F24" s="1647">
        <v>0.9</v>
      </c>
      <c r="G24" s="1647">
        <v>0.9</v>
      </c>
      <c r="H24" s="1647">
        <v>0.9</v>
      </c>
      <c r="I24" s="1647">
        <v>0.9</v>
      </c>
      <c r="J24" s="1647">
        <v>0.9</v>
      </c>
      <c r="K24" s="1647">
        <v>0.9</v>
      </c>
      <c r="L24" s="1647">
        <v>0.9</v>
      </c>
      <c r="M24" s="1647">
        <v>0.9</v>
      </c>
      <c r="N24" s="1647">
        <v>0.9</v>
      </c>
      <c r="O24" s="1647">
        <v>0.9</v>
      </c>
      <c r="P24" s="1650">
        <v>0.9</v>
      </c>
      <c r="Q24" s="1736" t="s">
        <v>371</v>
      </c>
      <c r="R24" s="1736"/>
      <c r="S24" s="675">
        <f>+Q23+S23</f>
        <v>300000</v>
      </c>
    </row>
    <row r="25" spans="1:19">
      <c r="A25" s="1721"/>
      <c r="B25" s="2879" t="s">
        <v>1314</v>
      </c>
      <c r="C25" s="2880"/>
      <c r="D25" s="1723"/>
      <c r="E25" s="200"/>
      <c r="F25" s="454"/>
      <c r="G25" s="454"/>
      <c r="H25" s="454"/>
      <c r="I25" s="200"/>
      <c r="J25" s="200"/>
      <c r="K25" s="200"/>
      <c r="L25" s="200"/>
      <c r="M25" s="200"/>
      <c r="N25" s="200"/>
      <c r="O25" s="200"/>
      <c r="P25" s="1644"/>
      <c r="Q25" s="2945" t="s">
        <v>830</v>
      </c>
      <c r="R25" s="2946"/>
      <c r="S25" s="2947"/>
    </row>
    <row r="26" spans="1:19" ht="24.75" thickBot="1">
      <c r="A26" s="656"/>
      <c r="B26" s="2879" t="s">
        <v>1315</v>
      </c>
      <c r="C26" s="2880"/>
      <c r="D26" s="1723">
        <v>10</v>
      </c>
      <c r="E26" s="200"/>
      <c r="F26" s="1647">
        <v>1.4</v>
      </c>
      <c r="G26" s="1647">
        <v>1.4</v>
      </c>
      <c r="H26" s="1649"/>
      <c r="I26" s="1647">
        <v>1.4</v>
      </c>
      <c r="J26" s="1649"/>
      <c r="K26" s="1647">
        <v>1.4</v>
      </c>
      <c r="L26" s="1649"/>
      <c r="M26" s="1647">
        <v>1.4</v>
      </c>
      <c r="N26" s="1649"/>
      <c r="O26" s="1647">
        <v>1.4</v>
      </c>
      <c r="P26" s="1647">
        <v>1.4</v>
      </c>
      <c r="Q26" s="2948"/>
      <c r="R26" s="2949"/>
      <c r="S26" s="2950"/>
    </row>
    <row r="27" spans="1:19" ht="24.75" thickBot="1">
      <c r="A27" s="1721"/>
      <c r="B27" s="2879" t="s">
        <v>1316</v>
      </c>
      <c r="C27" s="2880"/>
      <c r="D27" s="1723"/>
      <c r="E27" s="200"/>
      <c r="F27" s="454"/>
      <c r="G27" s="454"/>
      <c r="H27" s="454"/>
      <c r="I27" s="200"/>
      <c r="J27" s="200"/>
      <c r="K27" s="200"/>
      <c r="L27" s="200"/>
      <c r="M27" s="200"/>
      <c r="N27" s="200"/>
      <c r="O27" s="200"/>
      <c r="P27" s="1644"/>
      <c r="Q27" s="1728" t="s">
        <v>563</v>
      </c>
      <c r="R27" s="1729"/>
      <c r="S27" s="1730"/>
    </row>
    <row r="28" spans="1:19">
      <c r="A28" s="810"/>
      <c r="B28" s="2879" t="s">
        <v>1317</v>
      </c>
      <c r="C28" s="2880"/>
      <c r="D28" s="1723">
        <v>10</v>
      </c>
      <c r="E28" s="1651"/>
      <c r="F28" s="1649"/>
      <c r="G28" s="1647">
        <v>2.5</v>
      </c>
      <c r="H28" s="1649"/>
      <c r="I28" s="1651"/>
      <c r="J28" s="1647">
        <v>2.5</v>
      </c>
      <c r="K28" s="1651"/>
      <c r="L28" s="1651"/>
      <c r="M28" s="1647">
        <v>2.5</v>
      </c>
      <c r="N28" s="1651"/>
      <c r="O28" s="1651"/>
      <c r="P28" s="1650">
        <v>2.5</v>
      </c>
      <c r="Q28" s="738" t="s">
        <v>385</v>
      </c>
      <c r="R28" s="1749"/>
      <c r="S28" s="1750"/>
    </row>
    <row r="29" spans="1:19">
      <c r="A29" s="810">
        <v>4</v>
      </c>
      <c r="B29" s="2879" t="s">
        <v>1318</v>
      </c>
      <c r="C29" s="2880"/>
      <c r="D29" s="1723"/>
      <c r="E29" s="1651"/>
      <c r="F29" s="1649"/>
      <c r="G29" s="1649"/>
      <c r="H29" s="1649"/>
      <c r="I29" s="1651"/>
      <c r="J29" s="1651"/>
      <c r="K29" s="1651"/>
      <c r="L29" s="1651"/>
      <c r="M29" s="1651"/>
      <c r="N29" s="1651"/>
      <c r="O29" s="1651"/>
      <c r="P29" s="1652"/>
      <c r="Q29" s="1733"/>
      <c r="R29" s="1726"/>
      <c r="S29" s="1727"/>
    </row>
    <row r="30" spans="1:19">
      <c r="A30" s="660"/>
      <c r="B30" s="2879" t="s">
        <v>1319</v>
      </c>
      <c r="C30" s="2880"/>
      <c r="D30" s="1723">
        <v>10</v>
      </c>
      <c r="E30" s="1651"/>
      <c r="F30" s="1649"/>
      <c r="G30" s="1649"/>
      <c r="H30" s="1649"/>
      <c r="I30" s="1653"/>
      <c r="J30" s="1649"/>
      <c r="K30" s="1649"/>
      <c r="L30" s="1649"/>
      <c r="M30" s="1647">
        <v>2.5</v>
      </c>
      <c r="N30" s="1647">
        <v>2.5</v>
      </c>
      <c r="O30" s="1651"/>
      <c r="P30" s="1652"/>
      <c r="Q30" s="1733"/>
      <c r="R30" s="1726"/>
      <c r="S30" s="1727"/>
    </row>
    <row r="31" spans="1:19">
      <c r="A31" s="1741"/>
      <c r="B31" s="2879" t="s">
        <v>1320</v>
      </c>
      <c r="C31" s="2880"/>
      <c r="D31" s="1723"/>
      <c r="E31" s="1651"/>
      <c r="F31" s="1654"/>
      <c r="G31" s="1649"/>
      <c r="H31" s="1654"/>
      <c r="I31" s="1655"/>
      <c r="J31" s="1656"/>
      <c r="K31" s="1657"/>
      <c r="L31" s="1657"/>
      <c r="M31" s="1658">
        <v>2.5</v>
      </c>
      <c r="N31" s="1658">
        <v>2.5</v>
      </c>
      <c r="O31" s="1659"/>
      <c r="P31" s="1652"/>
      <c r="Q31" s="1733"/>
      <c r="R31" s="1726"/>
      <c r="S31" s="1727"/>
    </row>
    <row r="32" spans="1:19">
      <c r="A32" s="1741"/>
      <c r="B32" s="2879" t="s">
        <v>1321</v>
      </c>
      <c r="C32" s="2880"/>
      <c r="D32" s="1723"/>
      <c r="E32" s="1651"/>
      <c r="F32" s="1654"/>
      <c r="G32" s="1649"/>
      <c r="H32" s="1654"/>
      <c r="I32" s="1655"/>
      <c r="J32" s="1656"/>
      <c r="K32" s="1659"/>
      <c r="L32" s="1659"/>
      <c r="M32" s="1659"/>
      <c r="N32" s="1659"/>
      <c r="O32" s="1659"/>
      <c r="P32" s="1652"/>
      <c r="Q32" s="1733"/>
      <c r="R32" s="1726"/>
      <c r="S32" s="1727"/>
    </row>
    <row r="33" spans="1:19">
      <c r="A33" s="3003" t="s">
        <v>61</v>
      </c>
      <c r="B33" s="3004"/>
      <c r="C33" s="3005"/>
      <c r="D33" s="111">
        <f>SUM(D10:D32)</f>
        <v>100</v>
      </c>
      <c r="E33" s="664"/>
      <c r="F33" s="665"/>
      <c r="G33" s="664"/>
      <c r="H33" s="665"/>
      <c r="I33" s="664"/>
      <c r="J33" s="665"/>
      <c r="K33" s="666"/>
      <c r="L33" s="666"/>
      <c r="M33" s="666"/>
      <c r="N33" s="666"/>
      <c r="O33" s="666"/>
      <c r="P33" s="667"/>
      <c r="Q33" s="2891"/>
      <c r="R33" s="2892"/>
      <c r="S33" s="2893"/>
    </row>
    <row r="34" spans="1:19">
      <c r="A34" s="2885" t="s">
        <v>484</v>
      </c>
      <c r="B34" s="2886"/>
      <c r="C34" s="2887"/>
      <c r="D34" s="670" t="s">
        <v>68</v>
      </c>
      <c r="E34" s="97">
        <f>SUM(E10:E30)</f>
        <v>0</v>
      </c>
      <c r="F34" s="97">
        <f>SUM(F10:F33)</f>
        <v>3.2</v>
      </c>
      <c r="G34" s="97">
        <f t="shared" ref="G34:P34" si="0">SUM(G11:G33)</f>
        <v>25.739999999999995</v>
      </c>
      <c r="H34" s="97">
        <f t="shared" si="0"/>
        <v>21.839999999999996</v>
      </c>
      <c r="I34" s="97">
        <f t="shared" si="0"/>
        <v>8.24</v>
      </c>
      <c r="J34" s="97">
        <f t="shared" si="0"/>
        <v>4.3</v>
      </c>
      <c r="K34" s="97">
        <f t="shared" si="0"/>
        <v>3.2</v>
      </c>
      <c r="L34" s="97">
        <f t="shared" si="0"/>
        <v>1.8</v>
      </c>
      <c r="M34" s="97">
        <f t="shared" si="0"/>
        <v>15.700000000000001</v>
      </c>
      <c r="N34" s="97">
        <f t="shared" si="0"/>
        <v>6.8</v>
      </c>
      <c r="O34" s="97">
        <f t="shared" si="0"/>
        <v>3.2</v>
      </c>
      <c r="P34" s="97">
        <f t="shared" si="0"/>
        <v>5.7</v>
      </c>
      <c r="Q34" s="2935"/>
      <c r="R34" s="2936"/>
      <c r="S34" s="2937"/>
    </row>
    <row r="35" spans="1:19">
      <c r="A35" s="2888"/>
      <c r="B35" s="2889"/>
      <c r="C35" s="2890"/>
      <c r="D35" s="670" t="s">
        <v>69</v>
      </c>
      <c r="E35" s="99">
        <f>E34</f>
        <v>0</v>
      </c>
      <c r="F35" s="97">
        <v>9.3000000000000007</v>
      </c>
      <c r="G35" s="97">
        <v>36.1</v>
      </c>
      <c r="H35" s="97">
        <v>60.4</v>
      </c>
      <c r="I35" s="97">
        <f>SUM(E34:I34)</f>
        <v>59.019999999999989</v>
      </c>
      <c r="J35" s="97">
        <f>SUM(E34:J34)</f>
        <v>63.319999999999986</v>
      </c>
      <c r="K35" s="97">
        <f>SUM(E34:K34)</f>
        <v>66.519999999999982</v>
      </c>
      <c r="L35" s="97">
        <f>SUM(E34:L34)</f>
        <v>68.319999999999979</v>
      </c>
      <c r="M35" s="97">
        <f>SUM(E34:M34)</f>
        <v>84.019999999999982</v>
      </c>
      <c r="N35" s="97">
        <f>SUM(E34:N34)</f>
        <v>90.819999999999979</v>
      </c>
      <c r="O35" s="97">
        <f>SUM(E34:O34)</f>
        <v>94.019999999999982</v>
      </c>
      <c r="P35" s="98">
        <v>100</v>
      </c>
      <c r="Q35" s="2938"/>
      <c r="R35" s="2939"/>
      <c r="S35" s="2940"/>
    </row>
    <row r="36" spans="1:19">
      <c r="A36" s="2831" t="s">
        <v>487</v>
      </c>
      <c r="B36" s="2832"/>
      <c r="C36" s="2833"/>
      <c r="D36" s="668" t="s">
        <v>68</v>
      </c>
      <c r="E36" s="100"/>
      <c r="F36" s="101"/>
      <c r="G36" s="100"/>
      <c r="H36" s="101"/>
      <c r="I36" s="100"/>
      <c r="J36" s="101"/>
      <c r="K36" s="102"/>
      <c r="L36" s="102"/>
      <c r="M36" s="102"/>
      <c r="N36" s="102"/>
      <c r="O36" s="102"/>
      <c r="P36" s="103"/>
      <c r="Q36" s="2837" t="s">
        <v>614</v>
      </c>
      <c r="R36" s="2838"/>
      <c r="S36" s="2839">
        <f>P37</f>
        <v>0</v>
      </c>
    </row>
    <row r="37" spans="1:19" ht="24.75" thickBot="1">
      <c r="A37" s="2834"/>
      <c r="B37" s="2835"/>
      <c r="C37" s="2836"/>
      <c r="D37" s="669" t="s">
        <v>72</v>
      </c>
      <c r="E37" s="104">
        <f>E36</f>
        <v>0</v>
      </c>
      <c r="F37" s="105">
        <f>SUM(E36:F36)</f>
        <v>0</v>
      </c>
      <c r="G37" s="105">
        <f>SUM(E36:G36)</f>
        <v>0</v>
      </c>
      <c r="H37" s="105">
        <f>SUM(E36:H36)</f>
        <v>0</v>
      </c>
      <c r="I37" s="105">
        <f>SUM(E36:I36)</f>
        <v>0</v>
      </c>
      <c r="J37" s="105">
        <f>SUM(E36:J36)</f>
        <v>0</v>
      </c>
      <c r="K37" s="105">
        <f>SUM(E36:K36)</f>
        <v>0</v>
      </c>
      <c r="L37" s="105">
        <f>SUM(E36:L36)</f>
        <v>0</v>
      </c>
      <c r="M37" s="105">
        <f>SUM(E36:M36)</f>
        <v>0</v>
      </c>
      <c r="N37" s="105">
        <f>SUM(E36:N36)</f>
        <v>0</v>
      </c>
      <c r="O37" s="105">
        <f>SUM(E36:O36)</f>
        <v>0</v>
      </c>
      <c r="P37" s="106">
        <f>SUM(E36:P36)</f>
        <v>0</v>
      </c>
      <c r="Q37" s="197"/>
      <c r="R37" s="201"/>
      <c r="S37" s="2840"/>
    </row>
    <row r="38" spans="1:19" ht="24" hidden="1" customHeight="1">
      <c r="A38" s="1712" t="s">
        <v>386</v>
      </c>
      <c r="B38" s="1713"/>
      <c r="C38" s="1713"/>
      <c r="D38" s="1713"/>
      <c r="E38" s="1713"/>
      <c r="F38" s="1713"/>
      <c r="G38" s="1713"/>
      <c r="H38" s="1713"/>
      <c r="I38" s="1713"/>
      <c r="J38" s="1713"/>
      <c r="K38" s="1713"/>
      <c r="L38" s="1713"/>
      <c r="M38" s="1713"/>
      <c r="N38" s="1713"/>
      <c r="O38" s="1713"/>
      <c r="P38" s="1713"/>
      <c r="Q38" s="1713"/>
      <c r="R38" s="1713"/>
      <c r="S38" s="1714"/>
    </row>
    <row r="39" spans="1:19" ht="24.75" hidden="1" customHeight="1" thickBot="1">
      <c r="A39" s="1715" t="s">
        <v>387</v>
      </c>
      <c r="B39" s="1716"/>
      <c r="C39" s="1716"/>
      <c r="D39" s="1716"/>
      <c r="E39" s="1716"/>
      <c r="F39" s="1716"/>
      <c r="G39" s="1716"/>
      <c r="H39" s="1716"/>
      <c r="I39" s="1716"/>
      <c r="J39" s="1716"/>
      <c r="K39" s="1716"/>
      <c r="L39" s="1716"/>
      <c r="M39" s="1716"/>
      <c r="N39" s="1716"/>
      <c r="O39" s="1716"/>
      <c r="P39" s="1716"/>
      <c r="Q39" s="1716"/>
      <c r="R39" s="1716"/>
      <c r="S39" s="1717"/>
    </row>
    <row r="40" spans="1:19" hidden="1">
      <c r="Q40" s="2847" t="s">
        <v>719</v>
      </c>
      <c r="R40" s="2847"/>
      <c r="S40" s="2847"/>
    </row>
    <row r="41" spans="1:19" hidden="1">
      <c r="Q41" s="458"/>
      <c r="R41" s="865"/>
      <c r="S41" s="275"/>
    </row>
    <row r="42" spans="1:19" hidden="1">
      <c r="Q42" s="2829" t="s">
        <v>720</v>
      </c>
      <c r="R42" s="2829"/>
      <c r="S42" s="2829"/>
    </row>
    <row r="43" spans="1:19" hidden="1">
      <c r="Q43" s="2830" t="s">
        <v>731</v>
      </c>
      <c r="R43" s="2830"/>
      <c r="S43" s="2830"/>
    </row>
  </sheetData>
  <mergeCells count="54">
    <mergeCell ref="Q43:S43"/>
    <mergeCell ref="A36:C37"/>
    <mergeCell ref="Q36:R36"/>
    <mergeCell ref="S36:S37"/>
    <mergeCell ref="B32:C32"/>
    <mergeCell ref="B27:C27"/>
    <mergeCell ref="B28:C28"/>
    <mergeCell ref="Q40:S40"/>
    <mergeCell ref="Q42:S42"/>
    <mergeCell ref="A33:C33"/>
    <mergeCell ref="Q33:S33"/>
    <mergeCell ref="Q34:S34"/>
    <mergeCell ref="Q35:S35"/>
    <mergeCell ref="A34:C35"/>
    <mergeCell ref="B29:C29"/>
    <mergeCell ref="B30:C30"/>
    <mergeCell ref="B31:C31"/>
    <mergeCell ref="Q22:R22"/>
    <mergeCell ref="Q23:R23"/>
    <mergeCell ref="B22:C22"/>
    <mergeCell ref="B23:C23"/>
    <mergeCell ref="B24:C24"/>
    <mergeCell ref="Q25:S26"/>
    <mergeCell ref="B25:C25"/>
    <mergeCell ref="B26:C26"/>
    <mergeCell ref="A1:S1"/>
    <mergeCell ref="A2:S2"/>
    <mergeCell ref="A3:B4"/>
    <mergeCell ref="C5:P5"/>
    <mergeCell ref="Q5:S5"/>
    <mergeCell ref="B17:C17"/>
    <mergeCell ref="B18:C18"/>
    <mergeCell ref="B19:C19"/>
    <mergeCell ref="B20:C20"/>
    <mergeCell ref="B21:C21"/>
    <mergeCell ref="C3:S3"/>
    <mergeCell ref="C4:S4"/>
    <mergeCell ref="A6:B7"/>
    <mergeCell ref="C7:P7"/>
    <mergeCell ref="C6:P6"/>
    <mergeCell ref="Q6:S6"/>
    <mergeCell ref="B15:C15"/>
    <mergeCell ref="B16:C16"/>
    <mergeCell ref="B10:C10"/>
    <mergeCell ref="B11:C11"/>
    <mergeCell ref="B12:C12"/>
    <mergeCell ref="B13:C13"/>
    <mergeCell ref="Q11:R12"/>
    <mergeCell ref="S11:S12"/>
    <mergeCell ref="S13:S14"/>
    <mergeCell ref="Q13:R14"/>
    <mergeCell ref="A8:C9"/>
    <mergeCell ref="E8:P8"/>
    <mergeCell ref="B14:C14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29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5"/>
    <pageSetUpPr fitToPage="1"/>
  </sheetPr>
  <dimension ref="A1:S42"/>
  <sheetViews>
    <sheetView topLeftCell="A8" zoomScale="70" zoomScaleNormal="70" zoomScaleSheetLayoutView="50" zoomScalePageLayoutView="70" workbookViewId="0">
      <selection activeCell="F33" sqref="F33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21" customHeight="1">
      <c r="A4" s="2855" t="s">
        <v>786</v>
      </c>
      <c r="B4" s="2856"/>
      <c r="C4" s="3320" t="s">
        <v>619</v>
      </c>
      <c r="D4" s="3320"/>
      <c r="E4" s="3320"/>
      <c r="F4" s="3320"/>
      <c r="G4" s="3320"/>
      <c r="H4" s="3320"/>
      <c r="I4" s="3320"/>
      <c r="J4" s="3320"/>
      <c r="K4" s="3320"/>
      <c r="L4" s="3320"/>
      <c r="M4" s="3320"/>
      <c r="N4" s="3320"/>
      <c r="O4" s="3320"/>
      <c r="P4" s="3320"/>
      <c r="Q4" s="3320"/>
      <c r="R4" s="3320"/>
      <c r="S4" s="3321"/>
    </row>
    <row r="5" spans="1:19" ht="24.75" thickBot="1">
      <c r="A5" s="3028"/>
      <c r="B5" s="3029"/>
      <c r="C5" s="3125" t="s">
        <v>620</v>
      </c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>
      <c r="A6" s="71" t="s">
        <v>63</v>
      </c>
      <c r="B6" s="395"/>
      <c r="C6" s="3020" t="s">
        <v>1412</v>
      </c>
      <c r="D6" s="3020"/>
      <c r="E6" s="3020"/>
      <c r="F6" s="3020"/>
      <c r="G6" s="3020"/>
      <c r="H6" s="3020"/>
      <c r="I6" s="3020"/>
      <c r="J6" s="3020"/>
      <c r="K6" s="3020"/>
      <c r="L6" s="3020"/>
      <c r="M6" s="3020"/>
      <c r="N6" s="3020"/>
      <c r="O6" s="3020"/>
      <c r="P6" s="3021"/>
      <c r="Q6" s="2868" t="s">
        <v>564</v>
      </c>
      <c r="R6" s="2869"/>
      <c r="S6" s="2870"/>
    </row>
    <row r="7" spans="1:19" ht="24.75" thickBot="1">
      <c r="A7" s="2871" t="s">
        <v>62</v>
      </c>
      <c r="B7" s="2872"/>
      <c r="C7" s="3023" t="s">
        <v>382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3460" t="s">
        <v>1781</v>
      </c>
      <c r="R7" s="3461"/>
      <c r="S7" s="3462"/>
    </row>
    <row r="8" spans="1:19" ht="24.75" thickBot="1">
      <c r="A8" s="2873"/>
      <c r="B8" s="2874"/>
      <c r="C8" s="3134" t="s">
        <v>383</v>
      </c>
      <c r="D8" s="3135"/>
      <c r="E8" s="3135"/>
      <c r="F8" s="3135"/>
      <c r="G8" s="3135"/>
      <c r="H8" s="3135"/>
      <c r="I8" s="3135"/>
      <c r="J8" s="3135"/>
      <c r="K8" s="3135"/>
      <c r="L8" s="3135"/>
      <c r="M8" s="3135"/>
      <c r="N8" s="3135"/>
      <c r="O8" s="3135"/>
      <c r="P8" s="3136"/>
      <c r="Q8" s="324" t="s">
        <v>618</v>
      </c>
      <c r="R8" s="325"/>
      <c r="S8" s="517"/>
    </row>
    <row r="9" spans="1:19">
      <c r="A9" s="2903" t="s">
        <v>499</v>
      </c>
      <c r="B9" s="2904"/>
      <c r="C9" s="2905"/>
      <c r="D9" s="2426" t="s">
        <v>585</v>
      </c>
      <c r="E9" s="2909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276" t="s">
        <v>1014</v>
      </c>
      <c r="R9" s="123"/>
      <c r="S9" s="277"/>
    </row>
    <row r="10" spans="1:19" ht="24.75" thickBot="1">
      <c r="A10" s="2906"/>
      <c r="B10" s="2907"/>
      <c r="C10" s="2908"/>
      <c r="D10" s="2473" t="s">
        <v>486</v>
      </c>
      <c r="E10" s="788" t="s">
        <v>0</v>
      </c>
      <c r="F10" s="2307" t="s">
        <v>1</v>
      </c>
      <c r="G10" s="2308" t="s">
        <v>2</v>
      </c>
      <c r="H10" s="2309" t="s">
        <v>3</v>
      </c>
      <c r="I10" s="2309" t="s">
        <v>4</v>
      </c>
      <c r="J10" s="2309" t="s">
        <v>5</v>
      </c>
      <c r="K10" s="2309" t="s">
        <v>6</v>
      </c>
      <c r="L10" s="2309" t="s">
        <v>7</v>
      </c>
      <c r="M10" s="2309" t="s">
        <v>8</v>
      </c>
      <c r="N10" s="2309" t="s">
        <v>9</v>
      </c>
      <c r="O10" s="2309" t="s">
        <v>10</v>
      </c>
      <c r="P10" s="2310" t="s">
        <v>11</v>
      </c>
      <c r="Q10" s="1004"/>
      <c r="R10" s="1005"/>
      <c r="S10" s="1006"/>
    </row>
    <row r="11" spans="1:19" ht="24.75" customHeight="1" thickBot="1">
      <c r="A11" s="2228">
        <v>1</v>
      </c>
      <c r="B11" s="2911" t="s">
        <v>1587</v>
      </c>
      <c r="C11" s="2912"/>
      <c r="D11" s="771">
        <v>5</v>
      </c>
      <c r="E11" s="860">
        <v>5</v>
      </c>
      <c r="F11" s="811"/>
      <c r="G11" s="2718"/>
      <c r="H11" s="811"/>
      <c r="I11" s="590"/>
      <c r="J11" s="812"/>
      <c r="K11" s="590"/>
      <c r="L11" s="590"/>
      <c r="M11" s="590"/>
      <c r="N11" s="590"/>
      <c r="O11" s="590"/>
      <c r="P11" s="1643"/>
      <c r="Q11" s="324" t="s">
        <v>525</v>
      </c>
      <c r="R11" s="598"/>
      <c r="S11" s="326" t="s">
        <v>502</v>
      </c>
    </row>
    <row r="12" spans="1:19" ht="24" customHeight="1">
      <c r="A12" s="633">
        <v>2</v>
      </c>
      <c r="B12" s="2899" t="s">
        <v>1588</v>
      </c>
      <c r="C12" s="2900"/>
      <c r="D12" s="246">
        <v>5</v>
      </c>
      <c r="E12" s="1822"/>
      <c r="F12" s="2199">
        <v>5</v>
      </c>
      <c r="G12" s="200"/>
      <c r="H12" s="590"/>
      <c r="I12" s="590"/>
      <c r="J12" s="812"/>
      <c r="K12" s="590"/>
      <c r="L12" s="590"/>
      <c r="M12" s="590"/>
      <c r="N12" s="590"/>
      <c r="O12" s="590"/>
      <c r="P12" s="1643"/>
      <c r="Q12" s="3277" t="s">
        <v>1404</v>
      </c>
      <c r="R12" s="3278"/>
      <c r="S12" s="3583" t="s">
        <v>251</v>
      </c>
    </row>
    <row r="13" spans="1:19" ht="24" customHeight="1">
      <c r="A13" s="2249">
        <v>3</v>
      </c>
      <c r="B13" s="2879" t="s">
        <v>1589</v>
      </c>
      <c r="C13" s="2880"/>
      <c r="D13" s="2251">
        <v>10</v>
      </c>
      <c r="E13" s="2200"/>
      <c r="F13" s="2199">
        <v>5</v>
      </c>
      <c r="G13" s="2199">
        <v>5</v>
      </c>
      <c r="H13" s="200"/>
      <c r="I13" s="200"/>
      <c r="J13" s="2251"/>
      <c r="K13" s="200"/>
      <c r="L13" s="200"/>
      <c r="M13" s="200"/>
      <c r="N13" s="200"/>
      <c r="O13" s="200"/>
      <c r="P13" s="1644"/>
      <c r="Q13" s="3581"/>
      <c r="R13" s="3582"/>
      <c r="S13" s="3584"/>
    </row>
    <row r="14" spans="1:19">
      <c r="A14" s="2249">
        <v>4</v>
      </c>
      <c r="B14" s="2879" t="s">
        <v>1590</v>
      </c>
      <c r="C14" s="2880"/>
      <c r="D14" s="2251">
        <v>20</v>
      </c>
      <c r="E14" s="2199">
        <v>1.7</v>
      </c>
      <c r="F14" s="2199">
        <v>1.7</v>
      </c>
      <c r="G14" s="2199">
        <v>1.7</v>
      </c>
      <c r="H14" s="2199">
        <v>1.7</v>
      </c>
      <c r="I14" s="2199">
        <v>1.7</v>
      </c>
      <c r="J14" s="2199">
        <v>1.7</v>
      </c>
      <c r="K14" s="2199">
        <v>1.7</v>
      </c>
      <c r="L14" s="2199">
        <v>1.7</v>
      </c>
      <c r="M14" s="2199">
        <v>1.7</v>
      </c>
      <c r="N14" s="2199">
        <v>1.7</v>
      </c>
      <c r="O14" s="2199">
        <v>1.7</v>
      </c>
      <c r="P14" s="2199">
        <v>1.7</v>
      </c>
      <c r="Q14" s="3063" t="s">
        <v>1405</v>
      </c>
      <c r="R14" s="3064"/>
      <c r="S14" s="3585" t="s">
        <v>207</v>
      </c>
    </row>
    <row r="15" spans="1:19" ht="24.75" thickBot="1">
      <c r="A15" s="2249">
        <v>5</v>
      </c>
      <c r="B15" s="2879" t="s">
        <v>1591</v>
      </c>
      <c r="C15" s="2880"/>
      <c r="D15" s="2251">
        <v>10</v>
      </c>
      <c r="E15" s="2200"/>
      <c r="F15" s="2201"/>
      <c r="G15" s="2199">
        <v>1.4</v>
      </c>
      <c r="H15" s="2199">
        <v>1.4</v>
      </c>
      <c r="I15" s="200"/>
      <c r="J15" s="2199">
        <v>1.4</v>
      </c>
      <c r="K15" s="2199">
        <v>1.4</v>
      </c>
      <c r="L15" s="200"/>
      <c r="M15" s="2199">
        <v>1.4</v>
      </c>
      <c r="N15" s="2199">
        <v>1.4</v>
      </c>
      <c r="O15" s="200"/>
      <c r="P15" s="2199">
        <v>1.4</v>
      </c>
      <c r="Q15" s="3065"/>
      <c r="R15" s="3066"/>
      <c r="S15" s="3586"/>
    </row>
    <row r="16" spans="1:19" ht="24.75" customHeight="1" thickBot="1">
      <c r="A16" s="2249">
        <v>6</v>
      </c>
      <c r="B16" s="2879" t="s">
        <v>1592</v>
      </c>
      <c r="C16" s="2880"/>
      <c r="D16" s="2251">
        <v>10</v>
      </c>
      <c r="E16" s="200"/>
      <c r="F16" s="2250"/>
      <c r="G16" s="200"/>
      <c r="H16" s="2250"/>
      <c r="I16" s="200"/>
      <c r="J16" s="2251"/>
      <c r="K16" s="2199">
        <v>10</v>
      </c>
      <c r="L16" s="200"/>
      <c r="M16" s="200"/>
      <c r="N16" s="200"/>
      <c r="O16" s="200"/>
      <c r="P16" s="1644"/>
      <c r="Q16" s="324" t="s">
        <v>510</v>
      </c>
      <c r="R16" s="325"/>
      <c r="S16" s="517"/>
    </row>
    <row r="17" spans="1:19">
      <c r="A17" s="2249">
        <v>7</v>
      </c>
      <c r="B17" s="2879" t="s">
        <v>1593</v>
      </c>
      <c r="C17" s="2880"/>
      <c r="D17" s="2251">
        <v>10</v>
      </c>
      <c r="E17" s="2200"/>
      <c r="F17" s="2202"/>
      <c r="G17" s="200"/>
      <c r="H17" s="200"/>
      <c r="I17" s="200"/>
      <c r="J17" s="2251"/>
      <c r="K17" s="2199">
        <v>5</v>
      </c>
      <c r="L17" s="2199">
        <v>5</v>
      </c>
      <c r="M17" s="200"/>
      <c r="N17" s="200"/>
      <c r="O17" s="200"/>
      <c r="P17" s="1644"/>
      <c r="Q17" s="121" t="s">
        <v>355</v>
      </c>
      <c r="R17" s="2265"/>
      <c r="S17" s="188"/>
    </row>
    <row r="18" spans="1:19" ht="24.75" customHeight="1" thickBot="1">
      <c r="A18" s="2249">
        <v>8</v>
      </c>
      <c r="B18" s="2879" t="s">
        <v>1594</v>
      </c>
      <c r="C18" s="2880"/>
      <c r="D18" s="2251">
        <v>10</v>
      </c>
      <c r="E18" s="200"/>
      <c r="F18" s="2250"/>
      <c r="G18" s="200"/>
      <c r="H18" s="2250"/>
      <c r="I18" s="200"/>
      <c r="J18" s="2251"/>
      <c r="K18" s="2199">
        <v>5</v>
      </c>
      <c r="L18" s="2199">
        <v>5</v>
      </c>
      <c r="M18" s="200"/>
      <c r="N18" s="200"/>
      <c r="O18" s="200"/>
      <c r="P18" s="1644"/>
      <c r="Q18" s="73"/>
      <c r="R18" s="74"/>
      <c r="S18" s="75"/>
    </row>
    <row r="19" spans="1:19" ht="24.75" thickBot="1">
      <c r="A19" s="2249">
        <v>9</v>
      </c>
      <c r="B19" s="2879" t="s">
        <v>1595</v>
      </c>
      <c r="C19" s="2880"/>
      <c r="D19" s="2251">
        <v>10</v>
      </c>
      <c r="E19" s="200"/>
      <c r="F19" s="1822"/>
      <c r="G19" s="200"/>
      <c r="H19" s="2132"/>
      <c r="I19" s="2250"/>
      <c r="J19" s="200"/>
      <c r="K19" s="200"/>
      <c r="L19" s="200"/>
      <c r="M19" s="200"/>
      <c r="N19" s="200"/>
      <c r="O19" s="200"/>
      <c r="P19" s="2199">
        <v>10</v>
      </c>
      <c r="Q19" s="324" t="s">
        <v>511</v>
      </c>
      <c r="R19" s="325"/>
      <c r="S19" s="517"/>
    </row>
    <row r="20" spans="1:19">
      <c r="A20" s="2249">
        <v>10</v>
      </c>
      <c r="B20" s="2879" t="s">
        <v>1596</v>
      </c>
      <c r="C20" s="2880"/>
      <c r="D20" s="2293">
        <v>10</v>
      </c>
      <c r="E20" s="166"/>
      <c r="F20" s="2202"/>
      <c r="G20" s="200"/>
      <c r="H20" s="1651"/>
      <c r="I20" s="200"/>
      <c r="J20" s="2293"/>
      <c r="K20" s="166"/>
      <c r="L20" s="166"/>
      <c r="M20" s="166"/>
      <c r="N20" s="166"/>
      <c r="O20" s="166"/>
      <c r="P20" s="2199">
        <v>10</v>
      </c>
      <c r="Q20" s="987" t="s">
        <v>24</v>
      </c>
      <c r="R20" s="114"/>
      <c r="S20" s="843"/>
    </row>
    <row r="21" spans="1:19" ht="24" customHeight="1">
      <c r="A21" s="2290"/>
      <c r="B21" s="2879"/>
      <c r="C21" s="2880"/>
      <c r="D21" s="2293"/>
      <c r="E21" s="166"/>
      <c r="F21" s="2292"/>
      <c r="G21" s="166"/>
      <c r="H21" s="2292"/>
      <c r="I21" s="166"/>
      <c r="J21" s="2293"/>
      <c r="K21" s="166"/>
      <c r="L21" s="166"/>
      <c r="M21" s="166"/>
      <c r="N21" s="166"/>
      <c r="O21" s="166"/>
      <c r="P21" s="1648"/>
      <c r="Q21" s="79"/>
      <c r="R21" s="80"/>
      <c r="S21" s="81"/>
    </row>
    <row r="22" spans="1:19" ht="24.75" customHeight="1" thickBot="1">
      <c r="A22" s="2249"/>
      <c r="B22" s="2879"/>
      <c r="C22" s="2880"/>
      <c r="D22" s="2251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1644"/>
      <c r="Q22" s="990"/>
      <c r="R22" s="468"/>
      <c r="S22" s="342"/>
    </row>
    <row r="23" spans="1:19" ht="24.75" customHeight="1" thickBot="1">
      <c r="A23" s="656"/>
      <c r="B23" s="2879"/>
      <c r="C23" s="2880"/>
      <c r="D23" s="2251"/>
      <c r="E23" s="200"/>
      <c r="F23" s="1651"/>
      <c r="G23" s="1651"/>
      <c r="H23" s="1651"/>
      <c r="I23" s="1651"/>
      <c r="J23" s="1651"/>
      <c r="K23" s="1651"/>
      <c r="L23" s="1651"/>
      <c r="M23" s="1651"/>
      <c r="N23" s="1651"/>
      <c r="O23" s="1651"/>
      <c r="P23" s="1651"/>
      <c r="Q23" s="3293" t="s">
        <v>504</v>
      </c>
      <c r="R23" s="3294"/>
      <c r="S23" s="3295"/>
    </row>
    <row r="24" spans="1:19" ht="24" customHeight="1">
      <c r="A24" s="2249"/>
      <c r="B24" s="2879"/>
      <c r="C24" s="2880"/>
      <c r="D24" s="2251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1644"/>
      <c r="Q24" s="2915" t="s">
        <v>12</v>
      </c>
      <c r="R24" s="2916"/>
      <c r="S24" s="213" t="s">
        <v>13</v>
      </c>
    </row>
    <row r="25" spans="1:19" ht="24" customHeight="1">
      <c r="A25" s="810"/>
      <c r="B25" s="2879"/>
      <c r="C25" s="2880"/>
      <c r="D25" s="2251"/>
      <c r="E25" s="1651"/>
      <c r="F25" s="1651"/>
      <c r="G25" s="1651"/>
      <c r="H25" s="1651"/>
      <c r="I25" s="1651"/>
      <c r="J25" s="1651"/>
      <c r="K25" s="1651"/>
      <c r="L25" s="1651"/>
      <c r="M25" s="1651"/>
      <c r="N25" s="1651"/>
      <c r="O25" s="1651"/>
      <c r="P25" s="1652"/>
      <c r="Q25" s="2919">
        <v>300000</v>
      </c>
      <c r="R25" s="2920"/>
      <c r="S25" s="86"/>
    </row>
    <row r="26" spans="1:19" ht="24" customHeight="1">
      <c r="A26" s="810"/>
      <c r="B26" s="2879"/>
      <c r="C26" s="2880"/>
      <c r="D26" s="2251"/>
      <c r="E26" s="1651"/>
      <c r="F26" s="1651"/>
      <c r="G26" s="1651"/>
      <c r="H26" s="1651"/>
      <c r="I26" s="1651"/>
      <c r="J26" s="1651"/>
      <c r="K26" s="1651"/>
      <c r="L26" s="1651"/>
      <c r="M26" s="1651"/>
      <c r="N26" s="1651"/>
      <c r="O26" s="1651"/>
      <c r="P26" s="1652"/>
      <c r="Q26" s="1513"/>
      <c r="R26" s="1514"/>
      <c r="S26" s="213"/>
    </row>
    <row r="27" spans="1:19" ht="24" customHeight="1">
      <c r="A27" s="660"/>
      <c r="B27" s="2879"/>
      <c r="C27" s="2880"/>
      <c r="D27" s="2251"/>
      <c r="E27" s="1651"/>
      <c r="F27" s="1651"/>
      <c r="G27" s="1651"/>
      <c r="H27" s="1651"/>
      <c r="I27" s="1653"/>
      <c r="J27" s="1651"/>
      <c r="K27" s="1651"/>
      <c r="L27" s="1651"/>
      <c r="M27" s="1651"/>
      <c r="N27" s="1651"/>
      <c r="O27" s="1651"/>
      <c r="P27" s="1652"/>
      <c r="Q27" s="2264" t="s">
        <v>371</v>
      </c>
      <c r="R27" s="2264"/>
      <c r="S27" s="675">
        <f>+Q25+S25</f>
        <v>300000</v>
      </c>
    </row>
    <row r="28" spans="1:19" ht="24" customHeight="1">
      <c r="A28" s="2290"/>
      <c r="B28" s="2879"/>
      <c r="C28" s="2880"/>
      <c r="D28" s="2251"/>
      <c r="E28" s="1651"/>
      <c r="F28" s="2133"/>
      <c r="G28" s="1651"/>
      <c r="H28" s="2133"/>
      <c r="I28" s="1655"/>
      <c r="J28" s="1656"/>
      <c r="K28" s="1659"/>
      <c r="L28" s="1659"/>
      <c r="M28" s="1659"/>
      <c r="N28" s="1659"/>
      <c r="O28" s="1659"/>
      <c r="P28" s="1652"/>
      <c r="Q28" s="2945" t="s">
        <v>830</v>
      </c>
      <c r="R28" s="2946"/>
      <c r="S28" s="2947"/>
    </row>
    <row r="29" spans="1:19" ht="24.75" customHeight="1" thickBot="1">
      <c r="A29" s="2290"/>
      <c r="B29" s="2879" t="s">
        <v>1321</v>
      </c>
      <c r="C29" s="2880"/>
      <c r="D29" s="2251"/>
      <c r="E29" s="1651"/>
      <c r="F29" s="2133"/>
      <c r="G29" s="1651"/>
      <c r="H29" s="2133"/>
      <c r="I29" s="1655"/>
      <c r="J29" s="1656"/>
      <c r="K29" s="1659"/>
      <c r="L29" s="1659"/>
      <c r="M29" s="1659"/>
      <c r="N29" s="1659"/>
      <c r="O29" s="1659"/>
      <c r="P29" s="1652"/>
      <c r="Q29" s="2948"/>
      <c r="R29" s="2949"/>
      <c r="S29" s="2950"/>
    </row>
    <row r="30" spans="1:19" ht="24.75" customHeight="1" thickBot="1">
      <c r="A30" s="3003" t="s">
        <v>61</v>
      </c>
      <c r="B30" s="3004"/>
      <c r="C30" s="3005"/>
      <c r="D30" s="111">
        <f>SUM(D11:D29)</f>
        <v>100</v>
      </c>
      <c r="E30" s="664"/>
      <c r="F30" s="665"/>
      <c r="G30" s="664"/>
      <c r="H30" s="665"/>
      <c r="I30" s="664"/>
      <c r="J30" s="665"/>
      <c r="K30" s="666"/>
      <c r="L30" s="666"/>
      <c r="M30" s="666"/>
      <c r="N30" s="666"/>
      <c r="O30" s="666"/>
      <c r="P30" s="667"/>
      <c r="Q30" s="2258" t="s">
        <v>563</v>
      </c>
      <c r="R30" s="2259"/>
      <c r="S30" s="2260"/>
    </row>
    <row r="31" spans="1:19" ht="24" customHeight="1">
      <c r="A31" s="2885" t="s">
        <v>484</v>
      </c>
      <c r="B31" s="2886"/>
      <c r="C31" s="2887"/>
      <c r="D31" s="670" t="s">
        <v>68</v>
      </c>
      <c r="E31" s="97">
        <f>SUM(E11:E29)</f>
        <v>6.7</v>
      </c>
      <c r="F31" s="97">
        <f>SUM(F11:F30)</f>
        <v>11.7</v>
      </c>
      <c r="G31" s="97">
        <f>SUM(G11:G30)</f>
        <v>8.1</v>
      </c>
      <c r="H31" s="97">
        <f>SUM(H11:H29)</f>
        <v>3.0999999999999996</v>
      </c>
      <c r="I31" s="97">
        <f>SUM(I11:I30)</f>
        <v>1.7</v>
      </c>
      <c r="J31" s="97">
        <f>SUM(J11:J30)</f>
        <v>3.0999999999999996</v>
      </c>
      <c r="K31" s="97">
        <f>SUM(K11:K29)</f>
        <v>23.1</v>
      </c>
      <c r="L31" s="97">
        <f>SUM(L11:L30)</f>
        <v>11.7</v>
      </c>
      <c r="M31" s="97">
        <f>SUM(M11:M30)</f>
        <v>3.0999999999999996</v>
      </c>
      <c r="N31" s="97">
        <f>SUM(N11:N29)</f>
        <v>3.0999999999999996</v>
      </c>
      <c r="O31" s="97">
        <f>SUM(O11:O30)</f>
        <v>1.7</v>
      </c>
      <c r="P31" s="97">
        <f>SUM(P11:P30)</f>
        <v>23.1</v>
      </c>
      <c r="Q31" s="738" t="s">
        <v>385</v>
      </c>
      <c r="R31" s="2294"/>
      <c r="S31" s="2295"/>
    </row>
    <row r="32" spans="1:19" ht="24" customHeight="1">
      <c r="A32" s="2888"/>
      <c r="B32" s="2889"/>
      <c r="C32" s="2890"/>
      <c r="D32" s="670" t="s">
        <v>69</v>
      </c>
      <c r="E32" s="99">
        <f>E31</f>
        <v>6.7</v>
      </c>
      <c r="F32" s="97">
        <f>SUM(E31:F31)</f>
        <v>18.399999999999999</v>
      </c>
      <c r="G32" s="97">
        <f>SUM(E31:G31)</f>
        <v>26.5</v>
      </c>
      <c r="H32" s="97">
        <f>SUM(E31:H31)</f>
        <v>29.6</v>
      </c>
      <c r="I32" s="97">
        <f>SUM(E31:I31)</f>
        <v>31.3</v>
      </c>
      <c r="J32" s="97">
        <f>SUM(E31:J31)</f>
        <v>34.4</v>
      </c>
      <c r="K32" s="97">
        <f>SUM(E31:K31)</f>
        <v>57.5</v>
      </c>
      <c r="L32" s="97">
        <f>SUM(E31:L31)</f>
        <v>69.2</v>
      </c>
      <c r="M32" s="97">
        <f>SUM(E31:M31)</f>
        <v>72.3</v>
      </c>
      <c r="N32" s="97">
        <f>SUM(E31:N31)</f>
        <v>75.399999999999991</v>
      </c>
      <c r="O32" s="97">
        <f>SUM(E31:O31)</f>
        <v>77.099999999999994</v>
      </c>
      <c r="P32" s="97">
        <f>SUM(E31:P31)</f>
        <v>100.19999999999999</v>
      </c>
      <c r="Q32" s="2891"/>
      <c r="R32" s="2892"/>
      <c r="S32" s="2893"/>
    </row>
    <row r="33" spans="1:19" ht="24" customHeight="1">
      <c r="A33" s="2831" t="s">
        <v>487</v>
      </c>
      <c r="B33" s="2832"/>
      <c r="C33" s="2833"/>
      <c r="D33" s="668" t="s">
        <v>68</v>
      </c>
      <c r="E33" s="100"/>
      <c r="F33" s="101"/>
      <c r="G33" s="100"/>
      <c r="H33" s="101"/>
      <c r="I33" s="100"/>
      <c r="J33" s="101"/>
      <c r="K33" s="102"/>
      <c r="L33" s="102"/>
      <c r="M33" s="102"/>
      <c r="N33" s="102"/>
      <c r="O33" s="102"/>
      <c r="P33" s="103"/>
      <c r="Q33" s="2837" t="s">
        <v>617</v>
      </c>
      <c r="R33" s="2838"/>
      <c r="S33" s="2839">
        <f>P34</f>
        <v>0</v>
      </c>
    </row>
    <row r="34" spans="1:19" ht="24" customHeight="1" thickBot="1">
      <c r="A34" s="2834"/>
      <c r="B34" s="2835"/>
      <c r="C34" s="2836"/>
      <c r="D34" s="669" t="s">
        <v>72</v>
      </c>
      <c r="E34" s="104">
        <f>E33</f>
        <v>0</v>
      </c>
      <c r="F34" s="105">
        <f>SUM(E33:F33)</f>
        <v>0</v>
      </c>
      <c r="G34" s="105">
        <f>SUM(E33:G33)</f>
        <v>0</v>
      </c>
      <c r="H34" s="105">
        <f>SUM(E33:H33)</f>
        <v>0</v>
      </c>
      <c r="I34" s="105"/>
      <c r="J34" s="105"/>
      <c r="K34" s="105"/>
      <c r="L34" s="105"/>
      <c r="M34" s="105"/>
      <c r="N34" s="105"/>
      <c r="O34" s="105"/>
      <c r="P34" s="106"/>
      <c r="Q34" s="197" t="s">
        <v>470</v>
      </c>
      <c r="R34" s="201"/>
      <c r="S34" s="2840"/>
    </row>
    <row r="35" spans="1:19" ht="24" hidden="1" customHeight="1">
      <c r="A35" s="2232" t="s">
        <v>386</v>
      </c>
      <c r="B35" s="2233"/>
      <c r="C35" s="2233"/>
      <c r="D35" s="2233"/>
      <c r="E35" s="2233"/>
      <c r="F35" s="2233"/>
      <c r="G35" s="2233"/>
      <c r="H35" s="2233"/>
      <c r="I35" s="2233"/>
      <c r="J35" s="2233"/>
      <c r="K35" s="2233"/>
      <c r="L35" s="2233"/>
      <c r="M35" s="2233"/>
      <c r="N35" s="2233"/>
      <c r="O35" s="2233"/>
      <c r="P35" s="2233"/>
      <c r="Q35" s="2837"/>
      <c r="R35" s="2838"/>
      <c r="S35" s="2839"/>
    </row>
    <row r="36" spans="1:19" ht="24.75" hidden="1" customHeight="1" thickBot="1">
      <c r="A36" s="2235" t="s">
        <v>387</v>
      </c>
      <c r="B36" s="2236"/>
      <c r="C36" s="2236"/>
      <c r="D36" s="2236"/>
      <c r="E36" s="2236"/>
      <c r="F36" s="2236"/>
      <c r="G36" s="2236"/>
      <c r="H36" s="2236"/>
      <c r="I36" s="2236"/>
      <c r="J36" s="2236"/>
      <c r="K36" s="2236"/>
      <c r="L36" s="2236"/>
      <c r="M36" s="2236"/>
      <c r="N36" s="2236"/>
      <c r="O36" s="2236"/>
      <c r="P36" s="2236"/>
      <c r="Q36" s="197"/>
      <c r="R36" s="201"/>
      <c r="S36" s="2840"/>
    </row>
    <row r="37" spans="1:19" hidden="1">
      <c r="Q37" s="2233"/>
      <c r="R37" s="2233"/>
      <c r="S37" s="2234"/>
    </row>
    <row r="38" spans="1:19" ht="24.75" hidden="1" thickBot="1">
      <c r="Q38" s="2236"/>
      <c r="R38" s="2236"/>
      <c r="S38" s="2237"/>
    </row>
    <row r="39" spans="1:19" hidden="1">
      <c r="Q39" s="2847"/>
      <c r="R39" s="2847"/>
      <c r="S39" s="2847"/>
    </row>
    <row r="40" spans="1:19" hidden="1">
      <c r="Q40" s="458"/>
      <c r="R40" s="865"/>
      <c r="S40" s="275"/>
    </row>
    <row r="41" spans="1:19">
      <c r="Q41" s="2829"/>
      <c r="R41" s="2829"/>
      <c r="S41" s="2829"/>
    </row>
    <row r="42" spans="1:19">
      <c r="Q42" s="2830"/>
      <c r="R42" s="2830"/>
      <c r="S42" s="2830"/>
    </row>
  </sheetData>
  <mergeCells count="52">
    <mergeCell ref="Q28:S29"/>
    <mergeCell ref="Q24:R24"/>
    <mergeCell ref="Q12:R13"/>
    <mergeCell ref="S12:S13"/>
    <mergeCell ref="A2:S2"/>
    <mergeCell ref="B11:C11"/>
    <mergeCell ref="B12:C12"/>
    <mergeCell ref="B13:C13"/>
    <mergeCell ref="C6:P6"/>
    <mergeCell ref="Q6:S6"/>
    <mergeCell ref="A7:B8"/>
    <mergeCell ref="C7:P7"/>
    <mergeCell ref="Q7:S7"/>
    <mergeCell ref="C8:P8"/>
    <mergeCell ref="A9:C10"/>
    <mergeCell ref="E9:P9"/>
    <mergeCell ref="A1:S1"/>
    <mergeCell ref="A3:S3"/>
    <mergeCell ref="A4:B5"/>
    <mergeCell ref="C4:S4"/>
    <mergeCell ref="C5:S5"/>
    <mergeCell ref="B14:C14"/>
    <mergeCell ref="B15:C15"/>
    <mergeCell ref="B23:C23"/>
    <mergeCell ref="Q25:R25"/>
    <mergeCell ref="B26:C26"/>
    <mergeCell ref="B16:C16"/>
    <mergeCell ref="B17:C17"/>
    <mergeCell ref="B18:C18"/>
    <mergeCell ref="B19:C19"/>
    <mergeCell ref="B20:C20"/>
    <mergeCell ref="B22:C22"/>
    <mergeCell ref="B21:C21"/>
    <mergeCell ref="Q14:R15"/>
    <mergeCell ref="Q23:S23"/>
    <mergeCell ref="S14:S15"/>
    <mergeCell ref="B27:C27"/>
    <mergeCell ref="B28:C28"/>
    <mergeCell ref="B29:C29"/>
    <mergeCell ref="B24:C24"/>
    <mergeCell ref="B25:C25"/>
    <mergeCell ref="A30:C30"/>
    <mergeCell ref="Q32:S32"/>
    <mergeCell ref="A31:C32"/>
    <mergeCell ref="Q41:S41"/>
    <mergeCell ref="Q42:S42"/>
    <mergeCell ref="A33:C34"/>
    <mergeCell ref="Q35:R35"/>
    <mergeCell ref="S35:S36"/>
    <mergeCell ref="Q39:S39"/>
    <mergeCell ref="Q33:R33"/>
    <mergeCell ref="S33:S34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 r:id="rId1"/>
  <headerFooter scaleWithDoc="0" alignWithMargins="0">
    <oddHeader>&amp;R&amp;"Angsana New,ธรรมดา"&amp;18 30</oddHeader>
  </headerFooter>
  <rowBreaks count="1" manualBreakCount="1">
    <brk id="34" max="16383" man="1"/>
  </rowBreaks>
  <extLst>
    <ext xmlns:mx="http://schemas.microsoft.com/office/mac/excel/2008/main" uri="{64002731-A6B0-56B0-2670-7721B7C09600}">
      <mx:PLV Mode="1" OnePage="0" WScale="0"/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5"/>
  </sheetPr>
  <dimension ref="A1:T42"/>
  <sheetViews>
    <sheetView view="pageLayout" topLeftCell="A7" zoomScale="60" zoomScaleNormal="60" zoomScalePageLayoutView="60" workbookViewId="0">
      <selection activeCell="G34" sqref="G34"/>
    </sheetView>
  </sheetViews>
  <sheetFormatPr defaultColWidth="8.5703125" defaultRowHeight="24"/>
  <cols>
    <col min="1" max="1" width="8.5703125" style="15"/>
    <col min="2" max="2" width="19.5703125" style="15" customWidth="1"/>
    <col min="3" max="3" width="47.85546875" style="15" customWidth="1"/>
    <col min="4" max="4" width="15.42578125" style="15" bestFit="1" customWidth="1"/>
    <col min="5" max="5" width="8" style="15" customWidth="1"/>
    <col min="6" max="6" width="9.140625" style="15" customWidth="1"/>
    <col min="7" max="7" width="6.85546875" style="15" customWidth="1"/>
    <col min="8" max="10" width="5.140625" style="15" customWidth="1"/>
    <col min="11" max="11" width="7.42578125" style="15" customWidth="1"/>
    <col min="12" max="12" width="8.5703125" style="15" customWidth="1"/>
    <col min="13" max="13" width="5.85546875" style="15" bestFit="1" customWidth="1"/>
    <col min="14" max="14" width="7.42578125" style="15" customWidth="1"/>
    <col min="15" max="15" width="6.5703125" style="15" customWidth="1"/>
    <col min="16" max="16" width="6.7109375" style="15" customWidth="1"/>
    <col min="17" max="17" width="8.5703125" style="15"/>
    <col min="18" max="18" width="24.42578125" style="15" customWidth="1"/>
    <col min="19" max="19" width="37.57031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18" customHeight="1">
      <c r="A4" s="2855" t="s">
        <v>786</v>
      </c>
      <c r="B4" s="2856"/>
      <c r="C4" s="3121" t="s">
        <v>348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18.75" customHeight="1" thickBot="1">
      <c r="A5" s="3028"/>
      <c r="B5" s="3029"/>
      <c r="C5" s="3124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>
      <c r="A6" s="71" t="s">
        <v>787</v>
      </c>
      <c r="B6" s="395"/>
      <c r="C6" s="2867" t="s">
        <v>1411</v>
      </c>
      <c r="D6" s="2867"/>
      <c r="E6" s="2867"/>
      <c r="F6" s="2867"/>
      <c r="G6" s="2867"/>
      <c r="H6" s="2867"/>
      <c r="I6" s="2867"/>
      <c r="J6" s="2867"/>
      <c r="K6" s="2867"/>
      <c r="L6" s="2867"/>
      <c r="M6" s="2867"/>
      <c r="N6" s="2867"/>
      <c r="O6" s="2867"/>
      <c r="P6" s="2970"/>
      <c r="Q6" s="2868" t="s">
        <v>564</v>
      </c>
      <c r="R6" s="2869"/>
      <c r="S6" s="2870"/>
    </row>
    <row r="7" spans="1:19">
      <c r="A7" s="2871" t="s">
        <v>62</v>
      </c>
      <c r="B7" s="2872"/>
      <c r="C7" s="3023" t="s">
        <v>349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2921" t="s">
        <v>1781</v>
      </c>
      <c r="R7" s="2922"/>
      <c r="S7" s="2923"/>
    </row>
    <row r="8" spans="1:19">
      <c r="A8" s="2993"/>
      <c r="B8" s="2994"/>
      <c r="C8" s="3110" t="s">
        <v>350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73" t="s">
        <v>613</v>
      </c>
      <c r="R8" s="469"/>
      <c r="S8" s="75"/>
    </row>
    <row r="9" spans="1:19" ht="24.75" thickBot="1">
      <c r="A9" s="2873"/>
      <c r="B9" s="2874"/>
      <c r="C9" s="3134" t="s">
        <v>351</v>
      </c>
      <c r="D9" s="3135"/>
      <c r="E9" s="3135"/>
      <c r="F9" s="3135"/>
      <c r="G9" s="3135"/>
      <c r="H9" s="3135"/>
      <c r="I9" s="3135"/>
      <c r="J9" s="3135"/>
      <c r="K9" s="3135"/>
      <c r="L9" s="3135"/>
      <c r="M9" s="3135"/>
      <c r="N9" s="3135"/>
      <c r="O9" s="3135"/>
      <c r="P9" s="3136"/>
      <c r="Q9" s="3041" t="s">
        <v>1014</v>
      </c>
      <c r="R9" s="3042"/>
      <c r="S9" s="3043"/>
    </row>
    <row r="10" spans="1:19" ht="24.75" thickBot="1">
      <c r="A10" s="2903" t="s">
        <v>499</v>
      </c>
      <c r="B10" s="2904"/>
      <c r="C10" s="2904"/>
      <c r="D10" s="2273" t="s">
        <v>593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525</v>
      </c>
      <c r="R10" s="325"/>
      <c r="S10" s="326" t="s">
        <v>502</v>
      </c>
    </row>
    <row r="11" spans="1:19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340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3589" t="s">
        <v>1942</v>
      </c>
      <c r="R11" s="3590"/>
      <c r="S11" s="673" t="s">
        <v>78</v>
      </c>
    </row>
    <row r="12" spans="1:19" ht="24.75" thickBot="1">
      <c r="A12" s="677" t="s">
        <v>1599</v>
      </c>
      <c r="B12" s="678"/>
      <c r="C12" s="678"/>
      <c r="D12" s="198"/>
      <c r="E12" s="679"/>
      <c r="F12" s="680"/>
      <c r="G12" s="679"/>
      <c r="H12" s="680"/>
      <c r="I12" s="679"/>
      <c r="J12" s="681"/>
      <c r="K12" s="679"/>
      <c r="L12" s="679"/>
      <c r="M12" s="679"/>
      <c r="N12" s="679"/>
      <c r="O12" s="679"/>
      <c r="P12" s="682"/>
      <c r="Q12" s="3103" t="s">
        <v>379</v>
      </c>
      <c r="R12" s="3105"/>
      <c r="S12" s="365"/>
    </row>
    <row r="13" spans="1:19" ht="24.75" thickBot="1">
      <c r="A13" s="683" t="s">
        <v>1597</v>
      </c>
      <c r="B13" s="2238"/>
      <c r="C13" s="2238"/>
      <c r="D13" s="199">
        <v>20</v>
      </c>
      <c r="E13" s="658"/>
      <c r="F13" s="655">
        <v>2.9</v>
      </c>
      <c r="G13" s="655">
        <v>2.9</v>
      </c>
      <c r="H13" s="658"/>
      <c r="I13" s="655">
        <v>2.9</v>
      </c>
      <c r="J13" s="658"/>
      <c r="K13" s="655">
        <v>2.9</v>
      </c>
      <c r="L13" s="658"/>
      <c r="M13" s="655">
        <v>2.9</v>
      </c>
      <c r="N13" s="658"/>
      <c r="O13" s="655">
        <v>2.9</v>
      </c>
      <c r="P13" s="655">
        <v>2.9</v>
      </c>
      <c r="Q13" s="324" t="s">
        <v>510</v>
      </c>
      <c r="R13" s="325"/>
      <c r="S13" s="517"/>
    </row>
    <row r="14" spans="1:19" ht="24.75" thickBot="1">
      <c r="A14" s="683" t="s">
        <v>1575</v>
      </c>
      <c r="B14" s="2238"/>
      <c r="C14" s="2238"/>
      <c r="D14" s="199"/>
      <c r="E14" s="657"/>
      <c r="F14" s="684"/>
      <c r="G14" s="657"/>
      <c r="H14" s="684"/>
      <c r="I14" s="657"/>
      <c r="J14" s="685"/>
      <c r="K14" s="657"/>
      <c r="L14" s="657"/>
      <c r="M14" s="657"/>
      <c r="N14" s="657"/>
      <c r="O14" s="657"/>
      <c r="P14" s="2099"/>
      <c r="Q14" s="996"/>
      <c r="R14" s="1051"/>
      <c r="S14" s="997"/>
    </row>
    <row r="15" spans="1:19">
      <c r="A15" s="683" t="s">
        <v>1598</v>
      </c>
      <c r="B15" s="2238"/>
      <c r="C15" s="2238"/>
      <c r="D15" s="200"/>
      <c r="E15" s="658"/>
      <c r="F15" s="684"/>
      <c r="G15" s="657"/>
      <c r="H15" s="684"/>
      <c r="I15" s="657"/>
      <c r="J15" s="685"/>
      <c r="K15" s="657"/>
      <c r="L15" s="657"/>
      <c r="M15" s="657"/>
      <c r="N15" s="657"/>
      <c r="O15" s="657"/>
      <c r="P15" s="659"/>
      <c r="Q15" s="2913" t="s">
        <v>355</v>
      </c>
      <c r="R15" s="3281"/>
      <c r="S15" s="3282"/>
    </row>
    <row r="16" spans="1:19">
      <c r="A16" s="683" t="s">
        <v>1600</v>
      </c>
      <c r="B16" s="2238"/>
      <c r="C16" s="2238"/>
      <c r="D16" s="200">
        <v>20</v>
      </c>
      <c r="E16" s="655">
        <v>1.7</v>
      </c>
      <c r="F16" s="655">
        <v>1.7</v>
      </c>
      <c r="G16" s="655">
        <v>1.7</v>
      </c>
      <c r="H16" s="655">
        <v>1.7</v>
      </c>
      <c r="I16" s="655">
        <v>1.7</v>
      </c>
      <c r="J16" s="655">
        <v>1.7</v>
      </c>
      <c r="K16" s="655">
        <v>1.7</v>
      </c>
      <c r="L16" s="655">
        <v>1.7</v>
      </c>
      <c r="M16" s="655">
        <v>1.7</v>
      </c>
      <c r="N16" s="655">
        <v>1.7</v>
      </c>
      <c r="O16" s="655">
        <v>1.7</v>
      </c>
      <c r="P16" s="655">
        <v>1.7</v>
      </c>
      <c r="Q16" s="73"/>
      <c r="R16" s="74"/>
      <c r="S16" s="75"/>
    </row>
    <row r="17" spans="1:20" ht="24.75" thickBot="1">
      <c r="A17" s="683" t="s">
        <v>1601</v>
      </c>
      <c r="B17" s="2238"/>
      <c r="C17" s="2238"/>
      <c r="D17" s="200"/>
      <c r="E17" s="657"/>
      <c r="F17" s="684"/>
      <c r="G17" s="657"/>
      <c r="H17" s="684"/>
      <c r="I17" s="657"/>
      <c r="J17" s="657"/>
      <c r="K17" s="657"/>
      <c r="L17" s="657"/>
      <c r="M17" s="657"/>
      <c r="N17" s="657"/>
      <c r="O17" s="657"/>
      <c r="P17" s="657"/>
      <c r="Q17" s="73"/>
      <c r="R17" s="74"/>
      <c r="S17" s="75"/>
    </row>
    <row r="18" spans="1:20" ht="24.75" thickBot="1">
      <c r="A18" s="683" t="s">
        <v>1602</v>
      </c>
      <c r="B18" s="2238"/>
      <c r="C18" s="2238"/>
      <c r="D18" s="200">
        <v>10</v>
      </c>
      <c r="E18" s="657"/>
      <c r="F18" s="684"/>
      <c r="G18" s="655">
        <v>2.5</v>
      </c>
      <c r="H18" s="684"/>
      <c r="I18" s="657"/>
      <c r="J18" s="655">
        <v>2.5</v>
      </c>
      <c r="K18" s="657"/>
      <c r="L18" s="657"/>
      <c r="M18" s="655">
        <v>2.5</v>
      </c>
      <c r="N18" s="657"/>
      <c r="O18" s="657"/>
      <c r="P18" s="655">
        <v>2.5</v>
      </c>
      <c r="Q18" s="324" t="s">
        <v>621</v>
      </c>
      <c r="R18" s="325"/>
      <c r="S18" s="517"/>
    </row>
    <row r="19" spans="1:20">
      <c r="A19" s="683" t="s">
        <v>1603</v>
      </c>
      <c r="B19" s="2238"/>
      <c r="C19" s="2238"/>
      <c r="D19" s="200"/>
      <c r="E19" s="657"/>
      <c r="F19" s="684"/>
      <c r="G19" s="655"/>
      <c r="H19" s="684"/>
      <c r="I19" s="657"/>
      <c r="J19" s="2135"/>
      <c r="K19" s="657"/>
      <c r="L19" s="657"/>
      <c r="M19" s="655"/>
      <c r="N19" s="657"/>
      <c r="O19" s="657"/>
      <c r="P19" s="2134"/>
      <c r="Q19" s="207"/>
      <c r="R19" s="208"/>
      <c r="S19" s="188"/>
    </row>
    <row r="20" spans="1:20">
      <c r="A20" s="683" t="s">
        <v>358</v>
      </c>
      <c r="B20" s="2238"/>
      <c r="C20" s="2238"/>
      <c r="D20" s="200"/>
      <c r="E20" s="658"/>
      <c r="F20" s="661"/>
      <c r="G20" s="658"/>
      <c r="H20" s="661"/>
      <c r="I20" s="658"/>
      <c r="J20" s="686"/>
      <c r="K20" s="658"/>
      <c r="L20" s="658"/>
      <c r="M20" s="658"/>
      <c r="N20" s="658"/>
      <c r="O20" s="658"/>
      <c r="P20" s="687"/>
      <c r="Q20" s="79" t="s">
        <v>359</v>
      </c>
      <c r="R20" s="80"/>
      <c r="S20" s="81"/>
      <c r="T20" s="123"/>
    </row>
    <row r="21" spans="1:20">
      <c r="A21" s="2274" t="s">
        <v>1604</v>
      </c>
      <c r="B21" s="2238"/>
      <c r="C21" s="2238"/>
      <c r="D21" s="200">
        <v>5</v>
      </c>
      <c r="E21" s="655">
        <v>0.83</v>
      </c>
      <c r="F21" s="655">
        <v>0.8</v>
      </c>
      <c r="G21" s="655">
        <v>0.8</v>
      </c>
      <c r="H21" s="655">
        <v>0.8</v>
      </c>
      <c r="I21" s="655">
        <v>0.8</v>
      </c>
      <c r="J21" s="655">
        <v>0.8</v>
      </c>
      <c r="K21" s="658"/>
      <c r="L21" s="658"/>
      <c r="M21" s="658"/>
      <c r="N21" s="658"/>
      <c r="O21" s="658"/>
      <c r="P21" s="687"/>
      <c r="Q21" s="79"/>
      <c r="R21" s="80"/>
      <c r="S21" s="81"/>
    </row>
    <row r="22" spans="1:20">
      <c r="A22" s="683" t="s">
        <v>1605</v>
      </c>
      <c r="B22" s="2238"/>
      <c r="C22" s="2238"/>
      <c r="D22" s="200">
        <v>5</v>
      </c>
      <c r="E22" s="658"/>
      <c r="F22" s="661"/>
      <c r="G22" s="658"/>
      <c r="H22" s="661"/>
      <c r="I22" s="658"/>
      <c r="J22" s="686"/>
      <c r="K22" s="658"/>
      <c r="L22" s="655">
        <v>1.67</v>
      </c>
      <c r="M22" s="655">
        <v>1.67</v>
      </c>
      <c r="N22" s="655">
        <v>1.67</v>
      </c>
      <c r="O22" s="658"/>
      <c r="P22" s="687"/>
      <c r="Q22" s="79"/>
      <c r="R22" s="80"/>
      <c r="S22" s="81"/>
    </row>
    <row r="23" spans="1:20" ht="24.75" thickBot="1">
      <c r="A23" s="2274" t="s">
        <v>362</v>
      </c>
      <c r="B23" s="2238"/>
      <c r="C23" s="2238"/>
      <c r="D23" s="200">
        <v>15</v>
      </c>
      <c r="E23" s="657"/>
      <c r="F23" s="684"/>
      <c r="G23" s="657"/>
      <c r="H23" s="684"/>
      <c r="I23" s="658"/>
      <c r="J23" s="686"/>
      <c r="K23" s="655">
        <v>7.5</v>
      </c>
      <c r="L23" s="655">
        <v>7.5</v>
      </c>
      <c r="M23" s="657"/>
      <c r="N23" s="657"/>
      <c r="O23" s="657"/>
      <c r="P23" s="659"/>
      <c r="Q23" s="116"/>
      <c r="R23" s="117"/>
      <c r="S23" s="118"/>
    </row>
    <row r="24" spans="1:20" ht="24.75" thickBot="1">
      <c r="A24" s="2274" t="s">
        <v>363</v>
      </c>
      <c r="B24" s="2283"/>
      <c r="C24" s="2283"/>
      <c r="D24" s="200"/>
      <c r="E24" s="657"/>
      <c r="F24" s="684"/>
      <c r="G24" s="657"/>
      <c r="H24" s="684"/>
      <c r="I24" s="657"/>
      <c r="J24" s="685"/>
      <c r="K24" s="657"/>
      <c r="L24" s="657"/>
      <c r="M24" s="657"/>
      <c r="N24" s="657"/>
      <c r="O24" s="657"/>
      <c r="P24" s="659"/>
      <c r="Q24" s="3293" t="s">
        <v>622</v>
      </c>
      <c r="R24" s="3294"/>
      <c r="S24" s="3295"/>
    </row>
    <row r="25" spans="1:20">
      <c r="A25" s="688" t="s">
        <v>364</v>
      </c>
      <c r="B25" s="2283"/>
      <c r="C25" s="2283"/>
      <c r="D25" s="200"/>
      <c r="E25" s="657"/>
      <c r="F25" s="684"/>
      <c r="G25" s="657"/>
      <c r="H25" s="684"/>
      <c r="I25" s="657"/>
      <c r="J25" s="685"/>
      <c r="K25" s="657"/>
      <c r="L25" s="657"/>
      <c r="M25" s="657"/>
      <c r="N25" s="657"/>
      <c r="O25" s="657"/>
      <c r="P25" s="659"/>
      <c r="Q25" s="3055" t="s">
        <v>12</v>
      </c>
      <c r="R25" s="3056"/>
      <c r="S25" s="213" t="s">
        <v>13</v>
      </c>
    </row>
    <row r="26" spans="1:20">
      <c r="A26" s="689" t="s">
        <v>1606</v>
      </c>
      <c r="B26" s="2283"/>
      <c r="C26" s="2283"/>
      <c r="D26" s="166">
        <v>5</v>
      </c>
      <c r="E26" s="690"/>
      <c r="F26" s="691"/>
      <c r="G26" s="2136">
        <v>1.25</v>
      </c>
      <c r="H26" s="691"/>
      <c r="I26" s="690"/>
      <c r="J26" s="2136">
        <v>1.25</v>
      </c>
      <c r="K26" s="695"/>
      <c r="L26" s="695"/>
      <c r="M26" s="2136">
        <v>1.25</v>
      </c>
      <c r="N26" s="2137"/>
      <c r="O26" s="695"/>
      <c r="P26" s="2138">
        <v>1.25</v>
      </c>
      <c r="Q26" s="3591" t="s">
        <v>623</v>
      </c>
      <c r="R26" s="3592"/>
      <c r="S26" s="86"/>
    </row>
    <row r="27" spans="1:20">
      <c r="A27" s="689" t="s">
        <v>1607</v>
      </c>
      <c r="B27" s="2283"/>
      <c r="C27" s="2283"/>
      <c r="D27" s="166">
        <v>5</v>
      </c>
      <c r="E27" s="2136">
        <v>1.6</v>
      </c>
      <c r="F27" s="2136">
        <v>1.6</v>
      </c>
      <c r="G27" s="2136">
        <v>1.6</v>
      </c>
      <c r="H27" s="696"/>
      <c r="I27" s="695"/>
      <c r="J27" s="697"/>
      <c r="K27" s="695"/>
      <c r="L27" s="695"/>
      <c r="M27" s="695"/>
      <c r="N27" s="695"/>
      <c r="O27" s="695"/>
      <c r="P27" s="695"/>
      <c r="Q27" s="3283"/>
      <c r="R27" s="3284"/>
      <c r="S27" s="86"/>
    </row>
    <row r="28" spans="1:20">
      <c r="A28" s="2274" t="s">
        <v>1608</v>
      </c>
      <c r="B28" s="2238"/>
      <c r="C28" s="2238"/>
      <c r="D28" s="166">
        <v>5</v>
      </c>
      <c r="E28" s="2136">
        <v>1.6</v>
      </c>
      <c r="F28" s="2136">
        <v>1.6</v>
      </c>
      <c r="G28" s="2136">
        <v>1.6</v>
      </c>
      <c r="H28" s="696"/>
      <c r="I28" s="695"/>
      <c r="J28" s="697"/>
      <c r="K28" s="695"/>
      <c r="L28" s="695"/>
      <c r="M28" s="695"/>
      <c r="N28" s="695"/>
      <c r="O28" s="695"/>
      <c r="P28" s="695"/>
      <c r="Q28" s="3283"/>
      <c r="R28" s="3284"/>
      <c r="S28" s="86"/>
    </row>
    <row r="29" spans="1:20" ht="24.75" thickBot="1">
      <c r="A29" s="2274" t="s">
        <v>1609</v>
      </c>
      <c r="B29" s="2238"/>
      <c r="C29" s="2238"/>
      <c r="D29" s="166">
        <v>5</v>
      </c>
      <c r="E29" s="2136">
        <v>1.6</v>
      </c>
      <c r="F29" s="2136">
        <v>1.6</v>
      </c>
      <c r="G29" s="2136">
        <v>1.6</v>
      </c>
      <c r="H29" s="696"/>
      <c r="I29" s="695"/>
      <c r="J29" s="697"/>
      <c r="K29" s="695"/>
      <c r="L29" s="695"/>
      <c r="M29" s="695"/>
      <c r="N29" s="695"/>
      <c r="O29" s="695"/>
      <c r="P29" s="1988"/>
      <c r="Q29" s="3174" t="s">
        <v>14</v>
      </c>
      <c r="R29" s="3175"/>
      <c r="S29" s="630">
        <v>0</v>
      </c>
    </row>
    <row r="30" spans="1:20" ht="24.75" thickBot="1">
      <c r="A30" s="699" t="s">
        <v>1610</v>
      </c>
      <c r="B30" s="700"/>
      <c r="C30" s="701"/>
      <c r="D30" s="167">
        <v>5</v>
      </c>
      <c r="E30" s="2795">
        <v>1.6</v>
      </c>
      <c r="F30" s="2795">
        <v>1.6</v>
      </c>
      <c r="G30" s="2795">
        <v>1.6</v>
      </c>
      <c r="H30" s="703"/>
      <c r="I30" s="702"/>
      <c r="J30" s="704"/>
      <c r="K30" s="702"/>
      <c r="L30" s="702"/>
      <c r="M30" s="702"/>
      <c r="N30" s="702"/>
      <c r="O30" s="702"/>
      <c r="P30" s="2139"/>
      <c r="Q30" s="3035" t="s">
        <v>563</v>
      </c>
      <c r="R30" s="3036"/>
      <c r="S30" s="3037"/>
    </row>
    <row r="31" spans="1:20">
      <c r="A31" s="3593" t="s">
        <v>61</v>
      </c>
      <c r="B31" s="3594"/>
      <c r="C31" s="3595"/>
      <c r="D31" s="92">
        <f>SUM(D12:D30)</f>
        <v>100</v>
      </c>
      <c r="E31" s="93"/>
      <c r="F31" s="94"/>
      <c r="G31" s="93"/>
      <c r="H31" s="94"/>
      <c r="I31" s="93"/>
      <c r="J31" s="94"/>
      <c r="K31" s="95"/>
      <c r="L31" s="95"/>
      <c r="M31" s="95"/>
      <c r="N31" s="95"/>
      <c r="O31" s="95"/>
      <c r="P31" s="96"/>
      <c r="Q31" s="3171" t="s">
        <v>370</v>
      </c>
      <c r="R31" s="3172"/>
      <c r="S31" s="3173"/>
    </row>
    <row r="32" spans="1:20">
      <c r="A32" s="2885" t="s">
        <v>484</v>
      </c>
      <c r="B32" s="2886"/>
      <c r="C32" s="2887"/>
      <c r="D32" s="172" t="s">
        <v>68</v>
      </c>
      <c r="E32" s="706">
        <f>SUM(E12:E30)</f>
        <v>8.93</v>
      </c>
      <c r="F32" s="706">
        <f>SUM(F12:F30)</f>
        <v>11.799999999999999</v>
      </c>
      <c r="G32" s="706">
        <f>SUM(G12:G30)</f>
        <v>15.549999999999997</v>
      </c>
      <c r="H32" s="706">
        <f>SUM(H12:H30)</f>
        <v>2.5</v>
      </c>
      <c r="I32" s="706">
        <f>SUM(I12:I30)</f>
        <v>5.3999999999999995</v>
      </c>
      <c r="J32" s="706">
        <f t="shared" ref="J32:P32" si="0">SUM(J12:J30)</f>
        <v>6.25</v>
      </c>
      <c r="K32" s="706">
        <f t="shared" si="0"/>
        <v>12.1</v>
      </c>
      <c r="L32" s="706">
        <f t="shared" si="0"/>
        <v>10.870000000000001</v>
      </c>
      <c r="M32" s="706">
        <f t="shared" si="0"/>
        <v>10.02</v>
      </c>
      <c r="N32" s="706">
        <f t="shared" si="0"/>
        <v>3.37</v>
      </c>
      <c r="O32" s="706">
        <f t="shared" si="0"/>
        <v>4.5999999999999996</v>
      </c>
      <c r="P32" s="1071">
        <f t="shared" si="0"/>
        <v>8.35</v>
      </c>
      <c r="Q32" s="2891"/>
      <c r="R32" s="2892"/>
      <c r="S32" s="2893"/>
    </row>
    <row r="33" spans="1:19">
      <c r="A33" s="2888"/>
      <c r="B33" s="2889"/>
      <c r="C33" s="2890"/>
      <c r="D33" s="175" t="s">
        <v>69</v>
      </c>
      <c r="E33" s="2408">
        <f>E32</f>
        <v>8.93</v>
      </c>
      <c r="F33" s="706">
        <f>SUM(E32:F32)</f>
        <v>20.729999999999997</v>
      </c>
      <c r="G33" s="706">
        <f>SUM(E32:G32)</f>
        <v>36.279999999999994</v>
      </c>
      <c r="H33" s="706">
        <f>SUM(E32:H32)</f>
        <v>38.779999999999994</v>
      </c>
      <c r="I33" s="706">
        <f>SUM(E32:I32)</f>
        <v>44.179999999999993</v>
      </c>
      <c r="J33" s="706">
        <f>SUM(E32:J32)</f>
        <v>50.429999999999993</v>
      </c>
      <c r="K33" s="706">
        <f>SUM(E32:K32)</f>
        <v>62.529999999999994</v>
      </c>
      <c r="L33" s="706">
        <f>SUM(E32:L32)</f>
        <v>73.399999999999991</v>
      </c>
      <c r="M33" s="706">
        <f>SUM(E32:M32)</f>
        <v>83.419999999999987</v>
      </c>
      <c r="N33" s="706">
        <f>SUM(E32:N32)</f>
        <v>86.789999999999992</v>
      </c>
      <c r="O33" s="706">
        <f>SUM(E32:O32)</f>
        <v>91.389999999999986</v>
      </c>
      <c r="P33" s="1102">
        <f>SUM(E32:P32)</f>
        <v>99.739999999999981</v>
      </c>
      <c r="Q33" s="3038"/>
      <c r="R33" s="3039"/>
      <c r="S33" s="3040"/>
    </row>
    <row r="34" spans="1:19">
      <c r="A34" s="2831" t="s">
        <v>487</v>
      </c>
      <c r="B34" s="2832"/>
      <c r="C34" s="2833"/>
      <c r="D34" s="177" t="s">
        <v>68</v>
      </c>
      <c r="E34" s="100"/>
      <c r="F34" s="101"/>
      <c r="G34" s="100"/>
      <c r="H34" s="101"/>
      <c r="I34" s="100"/>
      <c r="J34" s="101"/>
      <c r="K34" s="102"/>
      <c r="L34" s="102"/>
      <c r="M34" s="102"/>
      <c r="N34" s="102"/>
      <c r="O34" s="102"/>
      <c r="P34" s="103"/>
      <c r="Q34" s="2837" t="s">
        <v>617</v>
      </c>
      <c r="R34" s="2838"/>
      <c r="S34" s="2839">
        <f>P35</f>
        <v>0</v>
      </c>
    </row>
    <row r="35" spans="1:19" ht="24.75" thickBot="1">
      <c r="A35" s="2834"/>
      <c r="B35" s="2835"/>
      <c r="C35" s="2836"/>
      <c r="D35" s="182" t="s">
        <v>72</v>
      </c>
      <c r="E35" s="104">
        <f>E34</f>
        <v>0</v>
      </c>
      <c r="F35" s="105">
        <f>SUM(E34:F34)</f>
        <v>0</v>
      </c>
      <c r="G35" s="105">
        <f>SUM(E34:G34)</f>
        <v>0</v>
      </c>
      <c r="H35" s="105">
        <f>SUM(E34:H34)</f>
        <v>0</v>
      </c>
      <c r="I35" s="105">
        <f>SUM(E34:I34)</f>
        <v>0</v>
      </c>
      <c r="J35" s="105">
        <f>SUM(E34:J34)</f>
        <v>0</v>
      </c>
      <c r="K35" s="105">
        <f>SUM(E34:K34)</f>
        <v>0</v>
      </c>
      <c r="L35" s="105">
        <f>SUM(E34:L34)</f>
        <v>0</v>
      </c>
      <c r="M35" s="105">
        <f>SUM(E34:M34)</f>
        <v>0</v>
      </c>
      <c r="N35" s="105">
        <f>SUM(E34:N34)</f>
        <v>0</v>
      </c>
      <c r="O35" s="105">
        <f>SUM(E34:O34)</f>
        <v>0</v>
      </c>
      <c r="P35" s="106">
        <f>SUM(E34:P34)</f>
        <v>0</v>
      </c>
      <c r="Q35" s="197" t="s">
        <v>470</v>
      </c>
      <c r="R35" s="201"/>
      <c r="S35" s="2840"/>
    </row>
    <row r="36" spans="1:19" hidden="1">
      <c r="A36" s="2841" t="s">
        <v>380</v>
      </c>
      <c r="B36" s="2842"/>
      <c r="C36" s="2842"/>
      <c r="D36" s="2842"/>
      <c r="E36" s="2842"/>
      <c r="F36" s="2842"/>
      <c r="G36" s="2842"/>
      <c r="H36" s="2842"/>
      <c r="I36" s="2842"/>
      <c r="J36" s="2842"/>
      <c r="K36" s="2842"/>
      <c r="L36" s="2842"/>
      <c r="M36" s="2842"/>
      <c r="N36" s="2842"/>
      <c r="O36" s="2842"/>
      <c r="P36" s="2842"/>
      <c r="Q36" s="2842"/>
      <c r="R36" s="2842"/>
      <c r="S36" s="2843"/>
    </row>
    <row r="37" spans="1:19" ht="24.75" hidden="1" thickBot="1">
      <c r="A37" s="2844" t="s">
        <v>381</v>
      </c>
      <c r="B37" s="2845"/>
      <c r="C37" s="2845"/>
      <c r="D37" s="2845"/>
      <c r="E37" s="2845"/>
      <c r="F37" s="2845"/>
      <c r="G37" s="2845"/>
      <c r="H37" s="2845"/>
      <c r="I37" s="2845"/>
      <c r="J37" s="2845"/>
      <c r="K37" s="2845"/>
      <c r="L37" s="2845"/>
      <c r="M37" s="2845"/>
      <c r="N37" s="2845"/>
      <c r="O37" s="2845"/>
      <c r="P37" s="2845"/>
      <c r="Q37" s="2845"/>
      <c r="R37" s="2845"/>
      <c r="S37" s="2846"/>
    </row>
    <row r="38" spans="1:19" hidden="1">
      <c r="Q38" s="2847" t="s">
        <v>719</v>
      </c>
      <c r="R38" s="2847"/>
      <c r="S38" s="2847"/>
    </row>
    <row r="39" spans="1:19" hidden="1">
      <c r="Q39" s="458"/>
      <c r="R39" s="865"/>
      <c r="S39" s="275"/>
    </row>
    <row r="40" spans="1:19" hidden="1">
      <c r="Q40" s="2829" t="s">
        <v>720</v>
      </c>
      <c r="R40" s="2829"/>
      <c r="S40" s="2829"/>
    </row>
    <row r="41" spans="1:19" hidden="1">
      <c r="Q41" s="2830" t="s">
        <v>731</v>
      </c>
      <c r="R41" s="2830"/>
      <c r="S41" s="2830"/>
    </row>
    <row r="42" spans="1:19" hidden="1"/>
  </sheetData>
  <mergeCells count="38">
    <mergeCell ref="Q41:S41"/>
    <mergeCell ref="Q33:S33"/>
    <mergeCell ref="A36:S36"/>
    <mergeCell ref="A37:S37"/>
    <mergeCell ref="Q38:S38"/>
    <mergeCell ref="Q40:S40"/>
    <mergeCell ref="Q12:R12"/>
    <mergeCell ref="Q15:S15"/>
    <mergeCell ref="A34:C35"/>
    <mergeCell ref="Q34:R34"/>
    <mergeCell ref="S34:S35"/>
    <mergeCell ref="Q25:R25"/>
    <mergeCell ref="Q26:R26"/>
    <mergeCell ref="Q27:R27"/>
    <mergeCell ref="Q28:R28"/>
    <mergeCell ref="Q29:R29"/>
    <mergeCell ref="Q24:S24"/>
    <mergeCell ref="Q30:S30"/>
    <mergeCell ref="A31:C31"/>
    <mergeCell ref="Q31:S31"/>
    <mergeCell ref="A32:C33"/>
    <mergeCell ref="Q32:S32"/>
    <mergeCell ref="A10:C11"/>
    <mergeCell ref="E10:P10"/>
    <mergeCell ref="Q11:R11"/>
    <mergeCell ref="A1:S1"/>
    <mergeCell ref="A3:S3"/>
    <mergeCell ref="A4:B5"/>
    <mergeCell ref="C4:S5"/>
    <mergeCell ref="C6:P6"/>
    <mergeCell ref="Q6:S6"/>
    <mergeCell ref="A2:S2"/>
    <mergeCell ref="A7:B9"/>
    <mergeCell ref="C7:P7"/>
    <mergeCell ref="Q7:S7"/>
    <mergeCell ref="C8:P8"/>
    <mergeCell ref="C9:P9"/>
    <mergeCell ref="Q9:S9"/>
  </mergeCells>
  <phoneticPr fontId="57" type="noConversion"/>
  <printOptions horizontalCentered="1"/>
  <pageMargins left="0.70866141732283472" right="0.70866141732283472" top="0.74803149606299213" bottom="0" header="0.31496062992125984" footer="0.31496062992125984"/>
  <pageSetup paperSize="9" scale="49" orientation="landscape" r:id="rId1"/>
  <headerFooter scaleWithDoc="0" alignWithMargins="0">
    <oddHeader>&amp;R&amp;"Angsana New,ธรรมดา"&amp;18 31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  <pageSetUpPr fitToPage="1"/>
  </sheetPr>
  <dimension ref="A1:S37"/>
  <sheetViews>
    <sheetView view="pageBreakPreview" zoomScale="80" zoomScaleNormal="90" zoomScaleSheetLayoutView="80" zoomScalePageLayoutView="90" workbookViewId="0">
      <selection activeCell="A2" sqref="A2:S3"/>
    </sheetView>
  </sheetViews>
  <sheetFormatPr defaultColWidth="8.5703125" defaultRowHeight="24"/>
  <cols>
    <col min="1" max="1" width="8.5703125" style="15"/>
    <col min="2" max="2" width="15.85546875" style="15" customWidth="1"/>
    <col min="3" max="3" width="24.140625" style="15" customWidth="1"/>
    <col min="4" max="4" width="15.42578125" style="15" bestFit="1" customWidth="1"/>
    <col min="5" max="6" width="3.5703125" style="15" customWidth="1"/>
    <col min="7" max="10" width="4.42578125" style="15" customWidth="1"/>
    <col min="11" max="11" width="4" style="15" customWidth="1"/>
    <col min="12" max="12" width="6" style="15" customWidth="1"/>
    <col min="13" max="13" width="4" style="15" bestFit="1" customWidth="1"/>
    <col min="14" max="14" width="3.85546875" style="15" bestFit="1" customWidth="1"/>
    <col min="15" max="15" width="3.5703125" style="15" customWidth="1"/>
    <col min="16" max="16" width="3.85546875" style="15" bestFit="1" customWidth="1"/>
    <col min="17" max="17" width="8.5703125" style="15"/>
    <col min="18" max="18" width="16.5703125" style="15" customWidth="1"/>
    <col min="19" max="19" width="20.8554687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1439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>
      <c r="A4" s="2855" t="s">
        <v>156</v>
      </c>
      <c r="B4" s="2856"/>
      <c r="C4" s="3122" t="s">
        <v>233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24.75" thickBot="1">
      <c r="A5" s="3028"/>
      <c r="B5" s="3029"/>
      <c r="C5" s="3125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>
      <c r="A6" s="2941" t="s">
        <v>231</v>
      </c>
      <c r="B6" s="2942"/>
      <c r="C6" s="2926" t="s">
        <v>1414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2868" t="s">
        <v>564</v>
      </c>
      <c r="R6" s="2869"/>
      <c r="S6" s="2870"/>
    </row>
    <row r="7" spans="1:19">
      <c r="A7" s="2943"/>
      <c r="B7" s="2944"/>
      <c r="C7" s="2929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2921" t="s">
        <v>234</v>
      </c>
      <c r="R7" s="2922"/>
      <c r="S7" s="2923"/>
    </row>
    <row r="8" spans="1:19" ht="21" customHeight="1">
      <c r="A8" s="2871" t="s">
        <v>62</v>
      </c>
      <c r="B8" s="2872"/>
      <c r="C8" s="2875" t="s">
        <v>776</v>
      </c>
      <c r="D8" s="2876"/>
      <c r="E8" s="2876"/>
      <c r="F8" s="2876"/>
      <c r="G8" s="2876"/>
      <c r="H8" s="2876"/>
      <c r="I8" s="2876"/>
      <c r="J8" s="2876"/>
      <c r="K8" s="2876"/>
      <c r="L8" s="2876"/>
      <c r="M8" s="2876"/>
      <c r="N8" s="2876"/>
      <c r="O8" s="2876"/>
      <c r="P8" s="2931"/>
      <c r="Q8" s="207" t="s">
        <v>613</v>
      </c>
      <c r="R8" s="208"/>
      <c r="S8" s="75"/>
    </row>
    <row r="9" spans="1:19" ht="24.75" thickBot="1">
      <c r="A9" s="2873"/>
      <c r="B9" s="2874"/>
      <c r="C9" s="2877"/>
      <c r="D9" s="2878"/>
      <c r="E9" s="2878"/>
      <c r="F9" s="2878"/>
      <c r="G9" s="2878"/>
      <c r="H9" s="2878"/>
      <c r="I9" s="2878"/>
      <c r="J9" s="2878"/>
      <c r="K9" s="2878"/>
      <c r="L9" s="2878"/>
      <c r="M9" s="2878"/>
      <c r="N9" s="2878"/>
      <c r="O9" s="2878"/>
      <c r="P9" s="2957"/>
      <c r="Q9" s="3041" t="s">
        <v>1040</v>
      </c>
      <c r="R9" s="3042"/>
      <c r="S9" s="3043"/>
    </row>
    <row r="10" spans="1:19" ht="24.75" thickBot="1">
      <c r="A10" s="2903" t="s">
        <v>499</v>
      </c>
      <c r="B10" s="2904"/>
      <c r="C10" s="2904"/>
      <c r="D10" s="1477" t="s">
        <v>585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532</v>
      </c>
      <c r="R10" s="325"/>
      <c r="S10" s="326" t="s">
        <v>502</v>
      </c>
    </row>
    <row r="11" spans="1:19" ht="24" customHeight="1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3277" t="s">
        <v>1284</v>
      </c>
      <c r="R11" s="3596"/>
      <c r="S11" s="3057" t="s">
        <v>503</v>
      </c>
    </row>
    <row r="12" spans="1:19">
      <c r="A12" s="3613" t="s">
        <v>237</v>
      </c>
      <c r="B12" s="3614"/>
      <c r="C12" s="3615"/>
      <c r="D12" s="198">
        <v>25</v>
      </c>
      <c r="E12" s="351"/>
      <c r="F12" s="572">
        <v>25</v>
      </c>
      <c r="G12" s="576"/>
      <c r="H12" s="123"/>
      <c r="I12" s="576"/>
      <c r="J12" s="711"/>
      <c r="K12" s="576"/>
      <c r="L12" s="576"/>
      <c r="M12" s="576"/>
      <c r="N12" s="351"/>
      <c r="O12" s="351"/>
      <c r="P12" s="355"/>
      <c r="Q12" s="3597"/>
      <c r="R12" s="3598"/>
      <c r="S12" s="3601"/>
    </row>
    <row r="13" spans="1:19" ht="24.75" thickBot="1">
      <c r="A13" s="3114" t="s">
        <v>239</v>
      </c>
      <c r="B13" s="3115"/>
      <c r="C13" s="3116"/>
      <c r="D13" s="199"/>
      <c r="E13" s="343"/>
      <c r="F13" s="712"/>
      <c r="G13" s="579"/>
      <c r="H13" s="149"/>
      <c r="I13" s="579"/>
      <c r="J13" s="713"/>
      <c r="K13" s="579"/>
      <c r="L13" s="579"/>
      <c r="M13" s="579"/>
      <c r="N13" s="356"/>
      <c r="O13" s="356"/>
      <c r="P13" s="359"/>
      <c r="Q13" s="3599"/>
      <c r="R13" s="3600"/>
      <c r="S13" s="3068"/>
    </row>
    <row r="14" spans="1:19" ht="24.75" thickBot="1">
      <c r="A14" s="3052" t="s">
        <v>240</v>
      </c>
      <c r="B14" s="3053"/>
      <c r="C14" s="3054"/>
      <c r="D14" s="200">
        <v>25</v>
      </c>
      <c r="E14" s="225"/>
      <c r="F14" s="149"/>
      <c r="G14" s="149"/>
      <c r="H14" s="255"/>
      <c r="I14" s="147">
        <v>8.3000000000000007</v>
      </c>
      <c r="J14" s="262">
        <v>8.3000000000000007</v>
      </c>
      <c r="K14" s="147">
        <v>8.4</v>
      </c>
      <c r="L14" s="149"/>
      <c r="M14" s="149"/>
      <c r="N14" s="225"/>
      <c r="O14" s="225"/>
      <c r="P14" s="230"/>
      <c r="Q14" s="324" t="s">
        <v>510</v>
      </c>
      <c r="R14" s="325"/>
      <c r="S14" s="517"/>
    </row>
    <row r="15" spans="1:19">
      <c r="A15" s="3052" t="s">
        <v>241</v>
      </c>
      <c r="B15" s="3053"/>
      <c r="C15" s="3054"/>
      <c r="D15" s="200">
        <v>25</v>
      </c>
      <c r="E15" s="225"/>
      <c r="F15" s="255"/>
      <c r="G15" s="714">
        <v>8.3000000000000007</v>
      </c>
      <c r="H15" s="715">
        <v>8.3000000000000007</v>
      </c>
      <c r="I15" s="714">
        <v>8.4</v>
      </c>
      <c r="J15" s="716"/>
      <c r="K15" s="717"/>
      <c r="L15" s="717"/>
      <c r="M15" s="717"/>
      <c r="N15" s="343"/>
      <c r="O15" s="343"/>
      <c r="P15" s="347"/>
      <c r="Q15" s="2913" t="s">
        <v>19</v>
      </c>
      <c r="R15" s="3281"/>
      <c r="S15" s="188"/>
    </row>
    <row r="16" spans="1:19" ht="24.75" thickBot="1">
      <c r="A16" s="3052" t="s">
        <v>242</v>
      </c>
      <c r="B16" s="3053"/>
      <c r="C16" s="3054"/>
      <c r="D16" s="200">
        <v>25</v>
      </c>
      <c r="E16" s="225"/>
      <c r="F16" s="255"/>
      <c r="G16" s="149"/>
      <c r="H16" s="255"/>
      <c r="I16" s="149"/>
      <c r="J16" s="256"/>
      <c r="K16" s="149"/>
      <c r="L16" s="147">
        <v>25</v>
      </c>
      <c r="M16" s="149"/>
      <c r="N16" s="225"/>
      <c r="O16" s="225"/>
      <c r="P16" s="230"/>
      <c r="Q16" s="73"/>
      <c r="R16" s="74"/>
      <c r="S16" s="75"/>
    </row>
    <row r="17" spans="1:19" ht="24.75" thickBot="1">
      <c r="A17" s="3052"/>
      <c r="B17" s="3053"/>
      <c r="C17" s="3054"/>
      <c r="D17" s="200"/>
      <c r="E17" s="225"/>
      <c r="F17" s="255"/>
      <c r="G17" s="717"/>
      <c r="H17" s="712"/>
      <c r="I17" s="717"/>
      <c r="J17" s="716"/>
      <c r="K17" s="717"/>
      <c r="L17" s="717"/>
      <c r="M17" s="717"/>
      <c r="N17" s="343"/>
      <c r="O17" s="343"/>
      <c r="P17" s="347"/>
      <c r="Q17" s="324" t="s">
        <v>511</v>
      </c>
      <c r="R17" s="325"/>
      <c r="S17" s="517"/>
    </row>
    <row r="18" spans="1:19">
      <c r="A18" s="3052"/>
      <c r="B18" s="3053"/>
      <c r="C18" s="3054"/>
      <c r="D18" s="200"/>
      <c r="E18" s="225"/>
      <c r="F18" s="226"/>
      <c r="G18" s="343"/>
      <c r="H18" s="344"/>
      <c r="I18" s="343"/>
      <c r="J18" s="345"/>
      <c r="K18" s="343"/>
      <c r="L18" s="343"/>
      <c r="M18" s="343"/>
      <c r="N18" s="343"/>
      <c r="O18" s="343"/>
      <c r="P18" s="347"/>
      <c r="Q18" s="2913"/>
      <c r="R18" s="3281"/>
      <c r="S18" s="3282"/>
    </row>
    <row r="19" spans="1:19" ht="24.75" thickBot="1">
      <c r="A19" s="3052"/>
      <c r="B19" s="3053"/>
      <c r="C19" s="3054"/>
      <c r="D19" s="200"/>
      <c r="E19" s="225"/>
      <c r="F19" s="226"/>
      <c r="G19" s="343"/>
      <c r="H19" s="344"/>
      <c r="I19" s="343"/>
      <c r="J19" s="345"/>
      <c r="K19" s="343"/>
      <c r="L19" s="343"/>
      <c r="M19" s="343"/>
      <c r="N19" s="343"/>
      <c r="O19" s="343"/>
      <c r="P19" s="347"/>
      <c r="Q19" s="73"/>
      <c r="R19" s="74"/>
      <c r="S19" s="75"/>
    </row>
    <row r="20" spans="1:19" ht="24.75" thickBot="1">
      <c r="A20" s="3052"/>
      <c r="B20" s="3053"/>
      <c r="C20" s="3054"/>
      <c r="D20" s="200"/>
      <c r="E20" s="225"/>
      <c r="F20" s="226"/>
      <c r="G20" s="343"/>
      <c r="H20" s="344"/>
      <c r="I20" s="343"/>
      <c r="J20" s="345"/>
      <c r="K20" s="343"/>
      <c r="L20" s="343"/>
      <c r="M20" s="343"/>
      <c r="N20" s="343"/>
      <c r="O20" s="343"/>
      <c r="P20" s="347"/>
      <c r="Q20" s="3035" t="s">
        <v>622</v>
      </c>
      <c r="R20" s="3036"/>
      <c r="S20" s="3037"/>
    </row>
    <row r="21" spans="1:19">
      <c r="A21" s="3052"/>
      <c r="B21" s="3053"/>
      <c r="C21" s="3054"/>
      <c r="D21" s="166"/>
      <c r="E21" s="343"/>
      <c r="F21" s="344"/>
      <c r="G21" s="343"/>
      <c r="H21" s="344"/>
      <c r="I21" s="343"/>
      <c r="J21" s="345"/>
      <c r="K21" s="343"/>
      <c r="L21" s="343"/>
      <c r="M21" s="343"/>
      <c r="N21" s="343"/>
      <c r="O21" s="343"/>
      <c r="P21" s="347"/>
      <c r="Q21" s="2915" t="s">
        <v>12</v>
      </c>
      <c r="R21" s="2916"/>
      <c r="S21" s="213" t="s">
        <v>13</v>
      </c>
    </row>
    <row r="22" spans="1:19">
      <c r="A22" s="3155"/>
      <c r="B22" s="3156"/>
      <c r="C22" s="3157"/>
      <c r="D22" s="166"/>
      <c r="E22" s="343"/>
      <c r="F22" s="344"/>
      <c r="G22" s="343"/>
      <c r="H22" s="344"/>
      <c r="I22" s="343"/>
      <c r="J22" s="345"/>
      <c r="K22" s="343"/>
      <c r="L22" s="343"/>
      <c r="M22" s="343"/>
      <c r="N22" s="343"/>
      <c r="O22" s="343"/>
      <c r="P22" s="347"/>
      <c r="Q22" s="2883">
        <v>23000</v>
      </c>
      <c r="R22" s="2884"/>
      <c r="S22" s="86"/>
    </row>
    <row r="23" spans="1:19" ht="24.75" thickBot="1">
      <c r="A23" s="3003"/>
      <c r="B23" s="3004"/>
      <c r="C23" s="3005"/>
      <c r="D23" s="167"/>
      <c r="E23" s="707"/>
      <c r="F23" s="708"/>
      <c r="G23" s="707"/>
      <c r="H23" s="708"/>
      <c r="I23" s="707"/>
      <c r="J23" s="709"/>
      <c r="K23" s="707"/>
      <c r="L23" s="707"/>
      <c r="M23" s="707"/>
      <c r="N23" s="707"/>
      <c r="O23" s="707"/>
      <c r="P23" s="622"/>
      <c r="Q23" s="2968" t="s">
        <v>14</v>
      </c>
      <c r="R23" s="2969"/>
      <c r="S23" s="998">
        <v>23000</v>
      </c>
    </row>
    <row r="24" spans="1:19" ht="24.75" thickBot="1">
      <c r="A24" s="2894" t="s">
        <v>61</v>
      </c>
      <c r="B24" s="2895"/>
      <c r="C24" s="2896"/>
      <c r="D24" s="92">
        <f>SUM(D12:D23)</f>
        <v>100</v>
      </c>
      <c r="E24" s="93"/>
      <c r="F24" s="94"/>
      <c r="G24" s="93"/>
      <c r="H24" s="94"/>
      <c r="I24" s="93"/>
      <c r="J24" s="94"/>
      <c r="K24" s="95"/>
      <c r="L24" s="95"/>
      <c r="M24" s="95"/>
      <c r="N24" s="95"/>
      <c r="O24" s="95"/>
      <c r="P24" s="96"/>
      <c r="Q24" s="3035" t="s">
        <v>563</v>
      </c>
      <c r="R24" s="3036"/>
      <c r="S24" s="3037"/>
    </row>
    <row r="25" spans="1:19">
      <c r="A25" s="2885" t="s">
        <v>484</v>
      </c>
      <c r="B25" s="2886"/>
      <c r="C25" s="2887"/>
      <c r="D25" s="172" t="s">
        <v>68</v>
      </c>
      <c r="E25" s="97"/>
      <c r="F25" s="97">
        <v>25</v>
      </c>
      <c r="G25" s="97">
        <v>8.3000000000000007</v>
      </c>
      <c r="H25" s="97">
        <v>8.3000000000000007</v>
      </c>
      <c r="I25" s="97">
        <v>16.7</v>
      </c>
      <c r="J25" s="97">
        <v>8.3000000000000007</v>
      </c>
      <c r="K25" s="97">
        <v>8.4</v>
      </c>
      <c r="L25" s="97">
        <v>25</v>
      </c>
      <c r="M25" s="97"/>
      <c r="N25" s="97"/>
      <c r="O25" s="97"/>
      <c r="P25" s="98"/>
      <c r="Q25" s="2913" t="s">
        <v>243</v>
      </c>
      <c r="R25" s="3281"/>
      <c r="S25" s="3282"/>
    </row>
    <row r="26" spans="1:19">
      <c r="A26" s="2888"/>
      <c r="B26" s="2889"/>
      <c r="C26" s="2890"/>
      <c r="D26" s="175" t="s">
        <v>69</v>
      </c>
      <c r="E26" s="99">
        <f>E25</f>
        <v>0</v>
      </c>
      <c r="F26" s="97">
        <f>SUM(E25:F25)</f>
        <v>25</v>
      </c>
      <c r="G26" s="97">
        <f>SUM(E25:G25)</f>
        <v>33.299999999999997</v>
      </c>
      <c r="H26" s="97">
        <f>SUM(E25:H25)</f>
        <v>41.599999999999994</v>
      </c>
      <c r="I26" s="97">
        <f>SUM(E25:I25)</f>
        <v>58.3</v>
      </c>
      <c r="J26" s="97">
        <f>SUM(E25:J25)</f>
        <v>66.599999999999994</v>
      </c>
      <c r="K26" s="97">
        <f>SUM(E25:K25)</f>
        <v>75</v>
      </c>
      <c r="L26" s="97">
        <f>SUM(E25:L25)</f>
        <v>100</v>
      </c>
      <c r="M26" s="97">
        <f>SUM(E25:M25)</f>
        <v>100</v>
      </c>
      <c r="N26" s="97">
        <f>SUM(E25:N25)</f>
        <v>100</v>
      </c>
      <c r="O26" s="97">
        <f>SUM(E25:O25)</f>
        <v>100</v>
      </c>
      <c r="P26" s="98">
        <f>SUM(E25:P25)</f>
        <v>100</v>
      </c>
      <c r="Q26" s="2938"/>
      <c r="R26" s="2939"/>
      <c r="S26" s="2940"/>
    </row>
    <row r="27" spans="1:19">
      <c r="A27" s="2831" t="s">
        <v>487</v>
      </c>
      <c r="B27" s="2832"/>
      <c r="C27" s="2833"/>
      <c r="D27" s="177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2837" t="s">
        <v>617</v>
      </c>
      <c r="R27" s="2838"/>
      <c r="S27" s="2839">
        <f>P28</f>
        <v>0</v>
      </c>
    </row>
    <row r="28" spans="1:19" ht="24.75" thickBot="1">
      <c r="A28" s="2834"/>
      <c r="B28" s="2835"/>
      <c r="C28" s="2836"/>
      <c r="D28" s="182" t="s">
        <v>69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197" t="s">
        <v>470</v>
      </c>
      <c r="R28" s="201"/>
      <c r="S28" s="2840"/>
    </row>
    <row r="29" spans="1:19" hidden="1">
      <c r="Q29" s="2850" t="s">
        <v>719</v>
      </c>
      <c r="R29" s="2847"/>
      <c r="S29" s="2847"/>
    </row>
    <row r="30" spans="1:19" ht="24" hidden="1" customHeight="1">
      <c r="Q30" s="458"/>
      <c r="R30" s="865"/>
      <c r="S30" s="275"/>
    </row>
    <row r="31" spans="1:19" ht="24" hidden="1" customHeight="1">
      <c r="Q31" s="2829" t="s">
        <v>720</v>
      </c>
      <c r="R31" s="2829"/>
      <c r="S31" s="2829"/>
    </row>
    <row r="32" spans="1:19" ht="21" hidden="1" customHeight="1">
      <c r="Q32" s="2949" t="s">
        <v>722</v>
      </c>
      <c r="R32" s="2949"/>
      <c r="S32" s="2949"/>
    </row>
    <row r="33" spans="1:19" ht="24.75" hidden="1" customHeight="1" thickBot="1">
      <c r="A33" s="3086" t="s">
        <v>64</v>
      </c>
      <c r="B33" s="3087"/>
      <c r="C33" s="3609"/>
      <c r="D33" s="3086" t="s">
        <v>66</v>
      </c>
      <c r="E33" s="3087"/>
      <c r="F33" s="3087"/>
      <c r="G33" s="3087"/>
      <c r="H33" s="3087"/>
      <c r="I33" s="3087"/>
      <c r="J33" s="3087"/>
      <c r="K33" s="3087"/>
      <c r="L33" s="3087"/>
      <c r="M33" s="3087"/>
      <c r="N33" s="3087"/>
      <c r="O33" s="3087"/>
      <c r="P33" s="3609"/>
      <c r="Q33" s="3294" t="s">
        <v>65</v>
      </c>
      <c r="R33" s="3294"/>
      <c r="S33" s="3295"/>
    </row>
    <row r="34" spans="1:19" ht="24.75" hidden="1" customHeight="1" thickBot="1">
      <c r="A34" s="3092" t="s">
        <v>244</v>
      </c>
      <c r="B34" s="3093"/>
      <c r="C34" s="3610"/>
      <c r="D34" s="3611"/>
      <c r="E34" s="3079"/>
      <c r="F34" s="3079"/>
      <c r="G34" s="3079"/>
      <c r="H34" s="3079"/>
      <c r="I34" s="3079"/>
      <c r="J34" s="3079"/>
      <c r="K34" s="3079"/>
      <c r="L34" s="3079"/>
      <c r="M34" s="3079"/>
      <c r="N34" s="3079"/>
      <c r="O34" s="3079"/>
      <c r="P34" s="3612"/>
      <c r="Q34" s="3605" t="s">
        <v>245</v>
      </c>
      <c r="R34" s="3606"/>
      <c r="S34" s="3607"/>
    </row>
    <row r="35" spans="1:19" ht="24.75" hidden="1" thickBot="1">
      <c r="A35" s="2844" t="s">
        <v>246</v>
      </c>
      <c r="B35" s="2845"/>
      <c r="C35" s="2846"/>
      <c r="D35" s="3152"/>
      <c r="E35" s="3082"/>
      <c r="F35" s="3082"/>
      <c r="G35" s="3082"/>
      <c r="H35" s="3082"/>
      <c r="I35" s="3082"/>
      <c r="J35" s="3082"/>
      <c r="K35" s="3082"/>
      <c r="L35" s="3082"/>
      <c r="M35" s="3082"/>
      <c r="N35" s="3082"/>
      <c r="O35" s="3082"/>
      <c r="P35" s="3608"/>
      <c r="Q35" s="3602" t="s">
        <v>247</v>
      </c>
      <c r="R35" s="3603"/>
      <c r="S35" s="3604"/>
    </row>
    <row r="36" spans="1:19" ht="24" hidden="1" customHeight="1"/>
    <row r="37" spans="1:19" hidden="1">
      <c r="Q37" s="2830" t="s">
        <v>722</v>
      </c>
      <c r="R37" s="2830"/>
      <c r="S37" s="2830"/>
    </row>
  </sheetData>
  <mergeCells count="55">
    <mergeCell ref="A1:S1"/>
    <mergeCell ref="A3:S3"/>
    <mergeCell ref="A4:B5"/>
    <mergeCell ref="C4:S5"/>
    <mergeCell ref="A6:B7"/>
    <mergeCell ref="C6:P7"/>
    <mergeCell ref="Q6:S6"/>
    <mergeCell ref="Q7:S7"/>
    <mergeCell ref="A2:S2"/>
    <mergeCell ref="A15:C15"/>
    <mergeCell ref="A8:B9"/>
    <mergeCell ref="C8:P9"/>
    <mergeCell ref="Q9:S9"/>
    <mergeCell ref="A10:C11"/>
    <mergeCell ref="E10:P10"/>
    <mergeCell ref="A12:C12"/>
    <mergeCell ref="A13:C13"/>
    <mergeCell ref="A14:C14"/>
    <mergeCell ref="Q15:R15"/>
    <mergeCell ref="A20:C20"/>
    <mergeCell ref="A21:C21"/>
    <mergeCell ref="A22:C22"/>
    <mergeCell ref="A16:C16"/>
    <mergeCell ref="A17:C17"/>
    <mergeCell ref="A18:C18"/>
    <mergeCell ref="A19:C19"/>
    <mergeCell ref="A27:C28"/>
    <mergeCell ref="Q27:R27"/>
    <mergeCell ref="S27:S28"/>
    <mergeCell ref="Q29:S29"/>
    <mergeCell ref="Q31:S31"/>
    <mergeCell ref="A23:C23"/>
    <mergeCell ref="Q24:S24"/>
    <mergeCell ref="A24:C24"/>
    <mergeCell ref="Q25:S25"/>
    <mergeCell ref="A25:C26"/>
    <mergeCell ref="Q26:S26"/>
    <mergeCell ref="A35:C35"/>
    <mergeCell ref="D35:P35"/>
    <mergeCell ref="A33:C33"/>
    <mergeCell ref="D33:P33"/>
    <mergeCell ref="A34:C34"/>
    <mergeCell ref="D34:P34"/>
    <mergeCell ref="Q37:S37"/>
    <mergeCell ref="Q35:S35"/>
    <mergeCell ref="Q34:S34"/>
    <mergeCell ref="Q33:S33"/>
    <mergeCell ref="Q23:R23"/>
    <mergeCell ref="Q32:S32"/>
    <mergeCell ref="Q22:R22"/>
    <mergeCell ref="Q21:R21"/>
    <mergeCell ref="Q20:S20"/>
    <mergeCell ref="Q18:S18"/>
    <mergeCell ref="Q11:R13"/>
    <mergeCell ref="S11:S1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4" orientation="landscape" r:id="rId1"/>
  <headerFooter scaleWithDoc="0" alignWithMargins="0">
    <oddHeader>&amp;R&amp;"Angsana New,ธรรมดา"&amp;18 17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S37"/>
  <sheetViews>
    <sheetView view="pageLayout" topLeftCell="A10" zoomScale="90" zoomScaleNormal="90" zoomScaleSheetLayoutView="80" zoomScalePageLayoutView="90" workbookViewId="0">
      <selection activeCell="S19" sqref="S19"/>
    </sheetView>
  </sheetViews>
  <sheetFormatPr defaultColWidth="8.5703125" defaultRowHeight="24"/>
  <cols>
    <col min="1" max="1" width="8.5703125" style="15"/>
    <col min="2" max="2" width="15.85546875" style="15" customWidth="1"/>
    <col min="3" max="3" width="24.140625" style="15" customWidth="1"/>
    <col min="4" max="4" width="15.42578125" style="15" bestFit="1" customWidth="1"/>
    <col min="5" max="6" width="3.5703125" style="15" customWidth="1"/>
    <col min="7" max="10" width="4.42578125" style="15" customWidth="1"/>
    <col min="11" max="11" width="4" style="15" customWidth="1"/>
    <col min="12" max="12" width="6" style="15" customWidth="1"/>
    <col min="13" max="13" width="4" style="15" bestFit="1" customWidth="1"/>
    <col min="14" max="14" width="3.85546875" style="15" bestFit="1" customWidth="1"/>
    <col min="15" max="15" width="3.5703125" style="15" customWidth="1"/>
    <col min="16" max="16" width="3.85546875" style="15" bestFit="1" customWidth="1"/>
    <col min="17" max="17" width="8.5703125" style="15"/>
    <col min="18" max="18" width="16.5703125" style="15" customWidth="1"/>
    <col min="19" max="19" width="20.8554687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1439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>
      <c r="A4" s="2855" t="s">
        <v>156</v>
      </c>
      <c r="B4" s="2856"/>
      <c r="C4" s="3122" t="s">
        <v>233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24.75" thickBot="1">
      <c r="A5" s="3028"/>
      <c r="B5" s="3029"/>
      <c r="C5" s="3125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>
      <c r="A6" s="2941" t="s">
        <v>231</v>
      </c>
      <c r="B6" s="2942"/>
      <c r="C6" s="2926" t="s">
        <v>1414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2868" t="s">
        <v>564</v>
      </c>
      <c r="R6" s="2869"/>
      <c r="S6" s="2870"/>
    </row>
    <row r="7" spans="1:19">
      <c r="A7" s="2943"/>
      <c r="B7" s="2944"/>
      <c r="C7" s="2929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2921" t="s">
        <v>234</v>
      </c>
      <c r="R7" s="2922"/>
      <c r="S7" s="2923"/>
    </row>
    <row r="8" spans="1:19" ht="21" customHeight="1">
      <c r="A8" s="2871" t="s">
        <v>62</v>
      </c>
      <c r="B8" s="2872"/>
      <c r="C8" s="2875" t="s">
        <v>776</v>
      </c>
      <c r="D8" s="2876"/>
      <c r="E8" s="2876"/>
      <c r="F8" s="2876"/>
      <c r="G8" s="2876"/>
      <c r="H8" s="2876"/>
      <c r="I8" s="2876"/>
      <c r="J8" s="2876"/>
      <c r="K8" s="2876"/>
      <c r="L8" s="2876"/>
      <c r="M8" s="2876"/>
      <c r="N8" s="2876"/>
      <c r="O8" s="2876"/>
      <c r="P8" s="2931"/>
      <c r="Q8" s="207" t="s">
        <v>613</v>
      </c>
      <c r="R8" s="208"/>
      <c r="S8" s="75"/>
    </row>
    <row r="9" spans="1:19" ht="24.75" thickBot="1">
      <c r="A9" s="2873"/>
      <c r="B9" s="2874"/>
      <c r="C9" s="2877"/>
      <c r="D9" s="2878"/>
      <c r="E9" s="2878"/>
      <c r="F9" s="2878"/>
      <c r="G9" s="2878"/>
      <c r="H9" s="2878"/>
      <c r="I9" s="2878"/>
      <c r="J9" s="2878"/>
      <c r="K9" s="2878"/>
      <c r="L9" s="2878"/>
      <c r="M9" s="2878"/>
      <c r="N9" s="2878"/>
      <c r="O9" s="2878"/>
      <c r="P9" s="2957"/>
      <c r="Q9" s="3041" t="s">
        <v>1040</v>
      </c>
      <c r="R9" s="3042"/>
      <c r="S9" s="3043"/>
    </row>
    <row r="10" spans="1:19" ht="24.75" thickBot="1">
      <c r="A10" s="2903" t="s">
        <v>499</v>
      </c>
      <c r="B10" s="2904"/>
      <c r="C10" s="2904"/>
      <c r="D10" s="1863" t="s">
        <v>585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532</v>
      </c>
      <c r="R10" s="325"/>
      <c r="S10" s="326" t="s">
        <v>502</v>
      </c>
    </row>
    <row r="11" spans="1:19" ht="24" customHeight="1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3616" t="s">
        <v>1571</v>
      </c>
      <c r="R11" s="3617"/>
      <c r="S11" s="3057" t="s">
        <v>503</v>
      </c>
    </row>
    <row r="12" spans="1:19">
      <c r="A12" s="3613" t="s">
        <v>237</v>
      </c>
      <c r="B12" s="3614"/>
      <c r="C12" s="3615"/>
      <c r="D12" s="198">
        <v>25</v>
      </c>
      <c r="E12" s="351"/>
      <c r="F12" s="572">
        <v>25</v>
      </c>
      <c r="G12" s="576"/>
      <c r="H12" s="123"/>
      <c r="I12" s="576"/>
      <c r="J12" s="711"/>
      <c r="K12" s="576"/>
      <c r="L12" s="576"/>
      <c r="M12" s="576"/>
      <c r="N12" s="351"/>
      <c r="O12" s="351"/>
      <c r="P12" s="355"/>
      <c r="Q12" s="3618"/>
      <c r="R12" s="3619"/>
      <c r="S12" s="3601"/>
    </row>
    <row r="13" spans="1:19" ht="24.75" thickBot="1">
      <c r="A13" s="3114" t="s">
        <v>239</v>
      </c>
      <c r="B13" s="3115"/>
      <c r="C13" s="3116"/>
      <c r="D13" s="199"/>
      <c r="E13" s="343"/>
      <c r="F13" s="712"/>
      <c r="G13" s="579"/>
      <c r="H13" s="149"/>
      <c r="I13" s="579"/>
      <c r="J13" s="713"/>
      <c r="K13" s="579"/>
      <c r="L13" s="579"/>
      <c r="M13" s="579"/>
      <c r="N13" s="356"/>
      <c r="O13" s="356"/>
      <c r="P13" s="359"/>
      <c r="Q13" s="3620"/>
      <c r="R13" s="3621"/>
      <c r="S13" s="3068"/>
    </row>
    <row r="14" spans="1:19" ht="24.75" thickBot="1">
      <c r="A14" s="3052" t="s">
        <v>240</v>
      </c>
      <c r="B14" s="3053"/>
      <c r="C14" s="3054"/>
      <c r="D14" s="200">
        <v>25</v>
      </c>
      <c r="E14" s="225"/>
      <c r="F14" s="149"/>
      <c r="G14" s="149"/>
      <c r="H14" s="255"/>
      <c r="I14" s="147">
        <v>8.3000000000000007</v>
      </c>
      <c r="J14" s="262">
        <v>8.3000000000000007</v>
      </c>
      <c r="K14" s="147">
        <v>8.4</v>
      </c>
      <c r="L14" s="149"/>
      <c r="M14" s="149"/>
      <c r="N14" s="225"/>
      <c r="O14" s="225"/>
      <c r="P14" s="230"/>
      <c r="Q14" s="324" t="s">
        <v>510</v>
      </c>
      <c r="R14" s="325"/>
      <c r="S14" s="517"/>
    </row>
    <row r="15" spans="1:19">
      <c r="A15" s="3052" t="s">
        <v>241</v>
      </c>
      <c r="B15" s="3053"/>
      <c r="C15" s="3054"/>
      <c r="D15" s="200">
        <v>25</v>
      </c>
      <c r="E15" s="225"/>
      <c r="F15" s="255"/>
      <c r="G15" s="714">
        <v>8.3000000000000007</v>
      </c>
      <c r="H15" s="715">
        <v>8.3000000000000007</v>
      </c>
      <c r="I15" s="714">
        <v>8.4</v>
      </c>
      <c r="J15" s="716"/>
      <c r="K15" s="717"/>
      <c r="L15" s="717"/>
      <c r="M15" s="717"/>
      <c r="N15" s="343"/>
      <c r="O15" s="343"/>
      <c r="P15" s="347"/>
      <c r="Q15" s="2913" t="s">
        <v>19</v>
      </c>
      <c r="R15" s="3281"/>
      <c r="S15" s="188"/>
    </row>
    <row r="16" spans="1:19" ht="24.75" thickBot="1">
      <c r="A16" s="3052" t="s">
        <v>242</v>
      </c>
      <c r="B16" s="3053"/>
      <c r="C16" s="3054"/>
      <c r="D16" s="200">
        <v>25</v>
      </c>
      <c r="E16" s="225"/>
      <c r="F16" s="255"/>
      <c r="G16" s="149"/>
      <c r="H16" s="255"/>
      <c r="I16" s="149"/>
      <c r="J16" s="256"/>
      <c r="K16" s="149"/>
      <c r="L16" s="147">
        <v>25</v>
      </c>
      <c r="M16" s="149"/>
      <c r="N16" s="225"/>
      <c r="O16" s="225"/>
      <c r="P16" s="230"/>
      <c r="Q16" s="73"/>
      <c r="R16" s="74"/>
      <c r="S16" s="75"/>
    </row>
    <row r="17" spans="1:19" ht="24.75" thickBot="1">
      <c r="A17" s="3052"/>
      <c r="B17" s="3053"/>
      <c r="C17" s="3054"/>
      <c r="D17" s="200"/>
      <c r="E17" s="225"/>
      <c r="F17" s="255"/>
      <c r="G17" s="717"/>
      <c r="H17" s="712"/>
      <c r="I17" s="717"/>
      <c r="J17" s="716"/>
      <c r="K17" s="717"/>
      <c r="L17" s="717"/>
      <c r="M17" s="717"/>
      <c r="N17" s="343"/>
      <c r="O17" s="343"/>
      <c r="P17" s="347"/>
      <c r="Q17" s="324" t="s">
        <v>511</v>
      </c>
      <c r="R17" s="325"/>
      <c r="S17" s="517"/>
    </row>
    <row r="18" spans="1:19">
      <c r="A18" s="3052"/>
      <c r="B18" s="3053"/>
      <c r="C18" s="3054"/>
      <c r="D18" s="200"/>
      <c r="E18" s="225"/>
      <c r="F18" s="226"/>
      <c r="G18" s="343"/>
      <c r="H18" s="344"/>
      <c r="I18" s="343"/>
      <c r="J18" s="345"/>
      <c r="K18" s="343"/>
      <c r="L18" s="343"/>
      <c r="M18" s="343"/>
      <c r="N18" s="343"/>
      <c r="O18" s="343"/>
      <c r="P18" s="347"/>
      <c r="Q18" s="2913"/>
      <c r="R18" s="3281"/>
      <c r="S18" s="3282"/>
    </row>
    <row r="19" spans="1:19" ht="24.75" thickBot="1">
      <c r="A19" s="3052"/>
      <c r="B19" s="3053"/>
      <c r="C19" s="3054"/>
      <c r="D19" s="200"/>
      <c r="E19" s="225"/>
      <c r="F19" s="226"/>
      <c r="G19" s="343"/>
      <c r="H19" s="344"/>
      <c r="I19" s="343"/>
      <c r="J19" s="345"/>
      <c r="K19" s="343"/>
      <c r="L19" s="343"/>
      <c r="M19" s="343"/>
      <c r="N19" s="343"/>
      <c r="O19" s="343"/>
      <c r="P19" s="347"/>
      <c r="Q19" s="73"/>
      <c r="R19" s="74"/>
      <c r="S19" s="75"/>
    </row>
    <row r="20" spans="1:19" ht="24.75" thickBot="1">
      <c r="A20" s="3052"/>
      <c r="B20" s="3053"/>
      <c r="C20" s="3054"/>
      <c r="D20" s="200"/>
      <c r="E20" s="225"/>
      <c r="F20" s="226"/>
      <c r="G20" s="343"/>
      <c r="H20" s="344"/>
      <c r="I20" s="343"/>
      <c r="J20" s="345"/>
      <c r="K20" s="343"/>
      <c r="L20" s="343"/>
      <c r="M20" s="343"/>
      <c r="N20" s="343"/>
      <c r="O20" s="343"/>
      <c r="P20" s="347"/>
      <c r="Q20" s="3035" t="s">
        <v>622</v>
      </c>
      <c r="R20" s="3036"/>
      <c r="S20" s="3037"/>
    </row>
    <row r="21" spans="1:19">
      <c r="A21" s="3052"/>
      <c r="B21" s="3053"/>
      <c r="C21" s="3054"/>
      <c r="D21" s="166"/>
      <c r="E21" s="343"/>
      <c r="F21" s="344"/>
      <c r="G21" s="343"/>
      <c r="H21" s="344"/>
      <c r="I21" s="343"/>
      <c r="J21" s="345"/>
      <c r="K21" s="343"/>
      <c r="L21" s="343"/>
      <c r="M21" s="343"/>
      <c r="N21" s="343"/>
      <c r="O21" s="343"/>
      <c r="P21" s="347"/>
      <c r="Q21" s="2915" t="s">
        <v>12</v>
      </c>
      <c r="R21" s="2916"/>
      <c r="S21" s="213" t="s">
        <v>13</v>
      </c>
    </row>
    <row r="22" spans="1:19">
      <c r="A22" s="3155"/>
      <c r="B22" s="3156"/>
      <c r="C22" s="3157"/>
      <c r="D22" s="166"/>
      <c r="E22" s="343"/>
      <c r="F22" s="344"/>
      <c r="G22" s="343"/>
      <c r="H22" s="344"/>
      <c r="I22" s="343"/>
      <c r="J22" s="345"/>
      <c r="K22" s="343"/>
      <c r="L22" s="343"/>
      <c r="M22" s="343"/>
      <c r="N22" s="343"/>
      <c r="O22" s="343"/>
      <c r="P22" s="347"/>
      <c r="Q22" s="2883">
        <v>23000</v>
      </c>
      <c r="R22" s="2884"/>
      <c r="S22" s="86"/>
    </row>
    <row r="23" spans="1:19" ht="24.75" thickBot="1">
      <c r="A23" s="3003"/>
      <c r="B23" s="3004"/>
      <c r="C23" s="3005"/>
      <c r="D23" s="167"/>
      <c r="E23" s="707"/>
      <c r="F23" s="708"/>
      <c r="G23" s="707"/>
      <c r="H23" s="708"/>
      <c r="I23" s="707"/>
      <c r="J23" s="709"/>
      <c r="K23" s="707"/>
      <c r="L23" s="707"/>
      <c r="M23" s="707"/>
      <c r="N23" s="707"/>
      <c r="O23" s="707"/>
      <c r="P23" s="622"/>
      <c r="Q23" s="2968" t="s">
        <v>14</v>
      </c>
      <c r="R23" s="2969"/>
      <c r="S23" s="998">
        <v>23000</v>
      </c>
    </row>
    <row r="24" spans="1:19" ht="24.75" thickBot="1">
      <c r="A24" s="2894" t="s">
        <v>61</v>
      </c>
      <c r="B24" s="2895"/>
      <c r="C24" s="2896"/>
      <c r="D24" s="92">
        <f>SUM(D12:D23)</f>
        <v>100</v>
      </c>
      <c r="E24" s="93"/>
      <c r="F24" s="94"/>
      <c r="G24" s="93"/>
      <c r="H24" s="94"/>
      <c r="I24" s="93"/>
      <c r="J24" s="94"/>
      <c r="K24" s="95"/>
      <c r="L24" s="95"/>
      <c r="M24" s="95"/>
      <c r="N24" s="95"/>
      <c r="O24" s="95"/>
      <c r="P24" s="96"/>
      <c r="Q24" s="3035" t="s">
        <v>563</v>
      </c>
      <c r="R24" s="3036"/>
      <c r="S24" s="3037"/>
    </row>
    <row r="25" spans="1:19">
      <c r="A25" s="2885" t="s">
        <v>484</v>
      </c>
      <c r="B25" s="2886"/>
      <c r="C25" s="2887"/>
      <c r="D25" s="172" t="s">
        <v>68</v>
      </c>
      <c r="E25" s="97"/>
      <c r="F25" s="97">
        <v>25</v>
      </c>
      <c r="G25" s="97">
        <v>8.3000000000000007</v>
      </c>
      <c r="H25" s="97">
        <v>8.3000000000000007</v>
      </c>
      <c r="I25" s="97">
        <v>16.7</v>
      </c>
      <c r="J25" s="97">
        <v>8.3000000000000007</v>
      </c>
      <c r="K25" s="97">
        <v>8.4</v>
      </c>
      <c r="L25" s="97">
        <v>25</v>
      </c>
      <c r="M25" s="97"/>
      <c r="N25" s="97"/>
      <c r="O25" s="97"/>
      <c r="P25" s="98"/>
      <c r="Q25" s="2913" t="s">
        <v>243</v>
      </c>
      <c r="R25" s="3281"/>
      <c r="S25" s="3282"/>
    </row>
    <row r="26" spans="1:19">
      <c r="A26" s="2888"/>
      <c r="B26" s="2889"/>
      <c r="C26" s="2890"/>
      <c r="D26" s="175" t="s">
        <v>69</v>
      </c>
      <c r="E26" s="99">
        <f>E25</f>
        <v>0</v>
      </c>
      <c r="F26" s="97">
        <f>SUM(E25:F25)</f>
        <v>25</v>
      </c>
      <c r="G26" s="97">
        <f>SUM(E25:G25)</f>
        <v>33.299999999999997</v>
      </c>
      <c r="H26" s="97">
        <f>SUM(E25:H25)</f>
        <v>41.599999999999994</v>
      </c>
      <c r="I26" s="97">
        <f>SUM(E25:I25)</f>
        <v>58.3</v>
      </c>
      <c r="J26" s="97">
        <f>SUM(E25:J25)</f>
        <v>66.599999999999994</v>
      </c>
      <c r="K26" s="97">
        <f>SUM(E25:K25)</f>
        <v>75</v>
      </c>
      <c r="L26" s="97">
        <f>SUM(E25:L25)</f>
        <v>100</v>
      </c>
      <c r="M26" s="97">
        <f>SUM(E25:M25)</f>
        <v>100</v>
      </c>
      <c r="N26" s="97">
        <f>SUM(E25:N25)</f>
        <v>100</v>
      </c>
      <c r="O26" s="97">
        <f>SUM(E25:O25)</f>
        <v>100</v>
      </c>
      <c r="P26" s="98">
        <f>SUM(E25:P25)</f>
        <v>100</v>
      </c>
      <c r="Q26" s="3622" t="s">
        <v>1507</v>
      </c>
      <c r="R26" s="3623"/>
      <c r="S26" s="3624"/>
    </row>
    <row r="27" spans="1:19">
      <c r="A27" s="2831" t="s">
        <v>487</v>
      </c>
      <c r="B27" s="2832"/>
      <c r="C27" s="2833"/>
      <c r="D27" s="177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2837" t="s">
        <v>617</v>
      </c>
      <c r="R27" s="2838"/>
      <c r="S27" s="2839">
        <f>P28</f>
        <v>0</v>
      </c>
    </row>
    <row r="28" spans="1:19" ht="24.75" thickBot="1">
      <c r="A28" s="2834"/>
      <c r="B28" s="2835"/>
      <c r="C28" s="2836"/>
      <c r="D28" s="182" t="s">
        <v>69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197" t="s">
        <v>470</v>
      </c>
      <c r="R28" s="201"/>
      <c r="S28" s="2840"/>
    </row>
    <row r="29" spans="1:19" hidden="1">
      <c r="Q29" s="2850" t="s">
        <v>719</v>
      </c>
      <c r="R29" s="2847"/>
      <c r="S29" s="2847"/>
    </row>
    <row r="30" spans="1:19" ht="24" hidden="1" customHeight="1">
      <c r="Q30" s="458"/>
      <c r="R30" s="865"/>
      <c r="S30" s="275"/>
    </row>
    <row r="31" spans="1:19" ht="24" hidden="1" customHeight="1">
      <c r="Q31" s="2829" t="s">
        <v>720</v>
      </c>
      <c r="R31" s="2829"/>
      <c r="S31" s="2829"/>
    </row>
    <row r="32" spans="1:19" ht="21" hidden="1" customHeight="1">
      <c r="Q32" s="2949" t="s">
        <v>722</v>
      </c>
      <c r="R32" s="2949"/>
      <c r="S32" s="2949"/>
    </row>
    <row r="33" spans="1:19" ht="24.75" hidden="1" customHeight="1" thickBot="1">
      <c r="A33" s="3086" t="s">
        <v>64</v>
      </c>
      <c r="B33" s="3087"/>
      <c r="C33" s="3609"/>
      <c r="D33" s="3086" t="s">
        <v>66</v>
      </c>
      <c r="E33" s="3087"/>
      <c r="F33" s="3087"/>
      <c r="G33" s="3087"/>
      <c r="H33" s="3087"/>
      <c r="I33" s="3087"/>
      <c r="J33" s="3087"/>
      <c r="K33" s="3087"/>
      <c r="L33" s="3087"/>
      <c r="M33" s="3087"/>
      <c r="N33" s="3087"/>
      <c r="O33" s="3087"/>
      <c r="P33" s="3609"/>
      <c r="Q33" s="3294" t="s">
        <v>65</v>
      </c>
      <c r="R33" s="3294"/>
      <c r="S33" s="3295"/>
    </row>
    <row r="34" spans="1:19" ht="24.75" hidden="1" customHeight="1" thickBot="1">
      <c r="A34" s="3092" t="s">
        <v>244</v>
      </c>
      <c r="B34" s="3093"/>
      <c r="C34" s="3610"/>
      <c r="D34" s="3611"/>
      <c r="E34" s="3079"/>
      <c r="F34" s="3079"/>
      <c r="G34" s="3079"/>
      <c r="H34" s="3079"/>
      <c r="I34" s="3079"/>
      <c r="J34" s="3079"/>
      <c r="K34" s="3079"/>
      <c r="L34" s="3079"/>
      <c r="M34" s="3079"/>
      <c r="N34" s="3079"/>
      <c r="O34" s="3079"/>
      <c r="P34" s="3612"/>
      <c r="Q34" s="3605" t="s">
        <v>245</v>
      </c>
      <c r="R34" s="3606"/>
      <c r="S34" s="3607"/>
    </row>
    <row r="35" spans="1:19" ht="24.75" hidden="1" thickBot="1">
      <c r="A35" s="2844" t="s">
        <v>246</v>
      </c>
      <c r="B35" s="2845"/>
      <c r="C35" s="2846"/>
      <c r="D35" s="3152"/>
      <c r="E35" s="3082"/>
      <c r="F35" s="3082"/>
      <c r="G35" s="3082"/>
      <c r="H35" s="3082"/>
      <c r="I35" s="3082"/>
      <c r="J35" s="3082"/>
      <c r="K35" s="3082"/>
      <c r="L35" s="3082"/>
      <c r="M35" s="3082"/>
      <c r="N35" s="3082"/>
      <c r="O35" s="3082"/>
      <c r="P35" s="3608"/>
      <c r="Q35" s="3602" t="s">
        <v>247</v>
      </c>
      <c r="R35" s="3603"/>
      <c r="S35" s="3604"/>
    </row>
    <row r="36" spans="1:19" ht="24" hidden="1" customHeight="1"/>
    <row r="37" spans="1:19" hidden="1">
      <c r="Q37" s="2830" t="s">
        <v>722</v>
      </c>
      <c r="R37" s="2830"/>
      <c r="S37" s="2830"/>
    </row>
  </sheetData>
  <mergeCells count="55">
    <mergeCell ref="A1:S1"/>
    <mergeCell ref="A3:S3"/>
    <mergeCell ref="A4:B5"/>
    <mergeCell ref="C4:S5"/>
    <mergeCell ref="A6:B7"/>
    <mergeCell ref="C6:P7"/>
    <mergeCell ref="Q6:S6"/>
    <mergeCell ref="Q7:S7"/>
    <mergeCell ref="A2:S2"/>
    <mergeCell ref="Q9:S9"/>
    <mergeCell ref="A10:C11"/>
    <mergeCell ref="E10:P10"/>
    <mergeCell ref="A12:C12"/>
    <mergeCell ref="A13:C13"/>
    <mergeCell ref="A8:B9"/>
    <mergeCell ref="C8:P9"/>
    <mergeCell ref="A14:C14"/>
    <mergeCell ref="A16:C16"/>
    <mergeCell ref="A17:C17"/>
    <mergeCell ref="A18:C18"/>
    <mergeCell ref="A19:C19"/>
    <mergeCell ref="A15:C15"/>
    <mergeCell ref="A20:C20"/>
    <mergeCell ref="A21:C21"/>
    <mergeCell ref="A22:C22"/>
    <mergeCell ref="A23:C23"/>
    <mergeCell ref="Q24:S24"/>
    <mergeCell ref="A24:C24"/>
    <mergeCell ref="Q22:R22"/>
    <mergeCell ref="Q21:R21"/>
    <mergeCell ref="Q20:S20"/>
    <mergeCell ref="A25:C26"/>
    <mergeCell ref="Q26:S26"/>
    <mergeCell ref="A35:C35"/>
    <mergeCell ref="D35:P35"/>
    <mergeCell ref="A33:C33"/>
    <mergeCell ref="D33:P33"/>
    <mergeCell ref="A34:C34"/>
    <mergeCell ref="D34:P34"/>
    <mergeCell ref="A27:C28"/>
    <mergeCell ref="Q27:R27"/>
    <mergeCell ref="S27:S28"/>
    <mergeCell ref="Q29:S29"/>
    <mergeCell ref="Q31:S31"/>
    <mergeCell ref="Q18:S18"/>
    <mergeCell ref="Q11:R13"/>
    <mergeCell ref="S11:S13"/>
    <mergeCell ref="Q15:R15"/>
    <mergeCell ref="Q37:S37"/>
    <mergeCell ref="Q35:S35"/>
    <mergeCell ref="Q34:S34"/>
    <mergeCell ref="Q33:S33"/>
    <mergeCell ref="Q23:R23"/>
    <mergeCell ref="Q32:S32"/>
    <mergeCell ref="Q25:S25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4" orientation="landscape" r:id="rId1"/>
  <headerFooter scaleWithDoc="0" alignWithMargins="0">
    <oddHeader>&amp;R35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T26"/>
  <sheetViews>
    <sheetView topLeftCell="A4" zoomScale="62" zoomScaleNormal="62" zoomScaleSheetLayoutView="80" zoomScalePageLayoutView="62" workbookViewId="0">
      <selection activeCell="C9" sqref="C9:P9"/>
    </sheetView>
  </sheetViews>
  <sheetFormatPr defaultColWidth="8.85546875" defaultRowHeight="17.25"/>
  <cols>
    <col min="1" max="1" width="8.85546875" style="5"/>
    <col min="2" max="2" width="17.140625" style="5" customWidth="1"/>
    <col min="3" max="3" width="37.5703125" style="5" customWidth="1"/>
    <col min="4" max="4" width="16.42578125" style="5" bestFit="1" customWidth="1"/>
    <col min="5" max="6" width="4.85546875" style="5" bestFit="1" customWidth="1"/>
    <col min="7" max="7" width="4" style="5" bestFit="1" customWidth="1"/>
    <col min="8" max="8" width="4.140625" style="5" bestFit="1" customWidth="1"/>
    <col min="9" max="9" width="5" style="5" bestFit="1" customWidth="1"/>
    <col min="10" max="10" width="4.5703125" style="5" bestFit="1" customWidth="1"/>
    <col min="11" max="12" width="5" style="5" bestFit="1" customWidth="1"/>
    <col min="13" max="13" width="4.42578125" style="5" bestFit="1" customWidth="1"/>
    <col min="14" max="14" width="4.85546875" style="5" bestFit="1" customWidth="1"/>
    <col min="15" max="15" width="4.5703125" style="5" bestFit="1" customWidth="1"/>
    <col min="16" max="16" width="4.42578125" style="5" bestFit="1" customWidth="1"/>
    <col min="17" max="17" width="8.85546875" style="5"/>
    <col min="18" max="18" width="16.5703125" style="5" customWidth="1"/>
    <col min="19" max="19" width="22.5703125" style="5" customWidth="1"/>
    <col min="20" max="16384" width="8.85546875" style="5"/>
  </cols>
  <sheetData>
    <row r="1" spans="1:20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20" ht="24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20" ht="24.75" thickBot="1">
      <c r="A3" s="3202" t="s">
        <v>1439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20" ht="24">
      <c r="A4" s="2855" t="s">
        <v>156</v>
      </c>
      <c r="B4" s="2856"/>
      <c r="C4" s="3030"/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1"/>
      <c r="S4" s="3032"/>
    </row>
    <row r="5" spans="1:20" ht="24">
      <c r="A5" s="3168"/>
      <c r="B5" s="3169"/>
      <c r="C5" s="3625" t="s">
        <v>1059</v>
      </c>
      <c r="D5" s="3626"/>
      <c r="E5" s="3626"/>
      <c r="F5" s="3626"/>
      <c r="G5" s="3626"/>
      <c r="H5" s="3626"/>
      <c r="I5" s="3626"/>
      <c r="J5" s="3626"/>
      <c r="K5" s="3626"/>
      <c r="L5" s="3626"/>
      <c r="M5" s="3626"/>
      <c r="N5" s="3626"/>
      <c r="O5" s="3626"/>
      <c r="P5" s="3626"/>
      <c r="Q5" s="3626"/>
      <c r="R5" s="3626"/>
      <c r="S5" s="3627"/>
    </row>
    <row r="6" spans="1:20" ht="24.75" thickBot="1">
      <c r="A6" s="3028"/>
      <c r="B6" s="3029"/>
      <c r="C6" s="3312"/>
      <c r="D6" s="3033"/>
      <c r="E6" s="3033"/>
      <c r="F6" s="3033"/>
      <c r="G6" s="3033"/>
      <c r="H6" s="3033"/>
      <c r="I6" s="3033"/>
      <c r="J6" s="3033"/>
      <c r="K6" s="3033"/>
      <c r="L6" s="3033"/>
      <c r="M6" s="3033"/>
      <c r="N6" s="3033"/>
      <c r="O6" s="3033"/>
      <c r="P6" s="3033"/>
      <c r="Q6" s="3033"/>
      <c r="R6" s="3033"/>
      <c r="S6" s="3034"/>
    </row>
    <row r="7" spans="1:20" ht="24">
      <c r="A7" s="1838" t="s">
        <v>231</v>
      </c>
      <c r="B7" s="395"/>
      <c r="C7" s="3430" t="s">
        <v>1513</v>
      </c>
      <c r="D7" s="3430"/>
      <c r="E7" s="3430"/>
      <c r="F7" s="3430"/>
      <c r="G7" s="3430"/>
      <c r="H7" s="3430"/>
      <c r="I7" s="3430"/>
      <c r="J7" s="3430"/>
      <c r="K7" s="3430"/>
      <c r="L7" s="3430"/>
      <c r="M7" s="3430"/>
      <c r="N7" s="3430"/>
      <c r="O7" s="3430"/>
      <c r="P7" s="3431"/>
      <c r="Q7" s="3019" t="s">
        <v>564</v>
      </c>
      <c r="R7" s="3020"/>
      <c r="S7" s="3021"/>
      <c r="T7" s="2095"/>
    </row>
    <row r="8" spans="1:20" ht="24" customHeight="1">
      <c r="A8" s="2871" t="s">
        <v>62</v>
      </c>
      <c r="B8" s="2872"/>
      <c r="C8" s="3022" t="s">
        <v>1512</v>
      </c>
      <c r="D8" s="3023"/>
      <c r="E8" s="3023"/>
      <c r="F8" s="3023"/>
      <c r="G8" s="3023"/>
      <c r="H8" s="3023"/>
      <c r="I8" s="3023"/>
      <c r="J8" s="3023"/>
      <c r="K8" s="3023"/>
      <c r="L8" s="3023"/>
      <c r="M8" s="3023"/>
      <c r="N8" s="3023"/>
      <c r="O8" s="3023"/>
      <c r="P8" s="3024"/>
      <c r="Q8" s="3628" t="s">
        <v>391</v>
      </c>
      <c r="R8" s="2897"/>
      <c r="S8" s="3629"/>
    </row>
    <row r="9" spans="1:20" ht="24">
      <c r="A9" s="2993"/>
      <c r="B9" s="2994"/>
      <c r="C9" s="3630"/>
      <c r="D9" s="3110"/>
      <c r="E9" s="3110"/>
      <c r="F9" s="3110"/>
      <c r="G9" s="3110"/>
      <c r="H9" s="3110"/>
      <c r="I9" s="3110"/>
      <c r="J9" s="3110"/>
      <c r="K9" s="3110"/>
      <c r="L9" s="3110"/>
      <c r="M9" s="3110"/>
      <c r="N9" s="3110"/>
      <c r="O9" s="3110"/>
      <c r="P9" s="3133"/>
      <c r="Q9" s="73" t="s">
        <v>613</v>
      </c>
      <c r="R9" s="208"/>
      <c r="S9" s="75"/>
    </row>
    <row r="10" spans="1:20" ht="24.75" thickBot="1">
      <c r="A10" s="2993"/>
      <c r="B10" s="3299"/>
      <c r="C10" s="3631"/>
      <c r="D10" s="3632"/>
      <c r="E10" s="3632"/>
      <c r="F10" s="3632"/>
      <c r="G10" s="3632"/>
      <c r="H10" s="3632"/>
      <c r="I10" s="3632"/>
      <c r="J10" s="3632"/>
      <c r="K10" s="3632"/>
      <c r="L10" s="3632"/>
      <c r="M10" s="3632"/>
      <c r="N10" s="3632"/>
      <c r="O10" s="3632"/>
      <c r="P10" s="3633"/>
      <c r="Q10" s="2954" t="s">
        <v>1063</v>
      </c>
      <c r="R10" s="2955"/>
      <c r="S10" s="2956"/>
    </row>
    <row r="11" spans="1:20" ht="24.75" thickBot="1">
      <c r="A11" s="2903" t="s">
        <v>499</v>
      </c>
      <c r="B11" s="2904"/>
      <c r="C11" s="2904"/>
      <c r="D11" s="1863" t="s">
        <v>585</v>
      </c>
      <c r="E11" s="2910" t="s">
        <v>582</v>
      </c>
      <c r="F11" s="2910"/>
      <c r="G11" s="2910"/>
      <c r="H11" s="2910"/>
      <c r="I11" s="2910"/>
      <c r="J11" s="2910"/>
      <c r="K11" s="2910"/>
      <c r="L11" s="2910"/>
      <c r="M11" s="2910"/>
      <c r="N11" s="2910"/>
      <c r="O11" s="2910"/>
      <c r="P11" s="2924"/>
      <c r="Q11" s="3307" t="s">
        <v>525</v>
      </c>
      <c r="R11" s="3308"/>
      <c r="S11" s="1535" t="s">
        <v>502</v>
      </c>
    </row>
    <row r="12" spans="1:20" ht="24">
      <c r="A12" s="3009"/>
      <c r="B12" s="3010"/>
      <c r="C12" s="3010"/>
      <c r="D12" s="165" t="s">
        <v>486</v>
      </c>
      <c r="E12" s="209" t="s">
        <v>0</v>
      </c>
      <c r="F12" s="210" t="s">
        <v>1</v>
      </c>
      <c r="G12" s="211" t="s">
        <v>2</v>
      </c>
      <c r="H12" s="212" t="s">
        <v>3</v>
      </c>
      <c r="I12" s="212" t="s">
        <v>4</v>
      </c>
      <c r="J12" s="212" t="s">
        <v>5</v>
      </c>
      <c r="K12" s="212" t="s">
        <v>6</v>
      </c>
      <c r="L12" s="212" t="s">
        <v>7</v>
      </c>
      <c r="M12" s="212" t="s">
        <v>8</v>
      </c>
      <c r="N12" s="212" t="s">
        <v>9</v>
      </c>
      <c r="O12" s="212" t="s">
        <v>10</v>
      </c>
      <c r="P12" s="213" t="s">
        <v>11</v>
      </c>
      <c r="Q12" s="1257" t="s">
        <v>1511</v>
      </c>
      <c r="R12" s="114"/>
      <c r="S12" s="1574" t="s">
        <v>1065</v>
      </c>
    </row>
    <row r="13" spans="1:20" ht="24.75" thickBot="1">
      <c r="A13" s="3634" t="s">
        <v>1061</v>
      </c>
      <c r="B13" s="3635"/>
      <c r="C13" s="3636"/>
      <c r="D13" s="198">
        <v>30</v>
      </c>
      <c r="E13" s="2092"/>
      <c r="F13" s="2094"/>
      <c r="G13" s="522">
        <v>15</v>
      </c>
      <c r="H13" s="522">
        <v>15</v>
      </c>
      <c r="I13" s="2092"/>
      <c r="J13" s="2093"/>
      <c r="K13" s="2092"/>
      <c r="L13" s="2092"/>
      <c r="M13" s="2092"/>
      <c r="N13" s="2092"/>
      <c r="O13" s="2092"/>
      <c r="P13" s="2091"/>
      <c r="Q13" s="2964" t="s">
        <v>1510</v>
      </c>
      <c r="R13" s="3098"/>
      <c r="S13" s="76"/>
    </row>
    <row r="14" spans="1:20" ht="24.75" thickBot="1">
      <c r="A14" s="3637" t="s">
        <v>1066</v>
      </c>
      <c r="B14" s="3638"/>
      <c r="C14" s="3639"/>
      <c r="D14" s="274">
        <v>30</v>
      </c>
      <c r="E14" s="2090"/>
      <c r="F14" s="2090"/>
      <c r="G14" s="2089"/>
      <c r="H14" s="2088"/>
      <c r="I14" s="522">
        <v>15</v>
      </c>
      <c r="J14" s="522">
        <v>15</v>
      </c>
      <c r="K14" s="2087"/>
      <c r="L14" s="2087"/>
      <c r="M14" s="2087"/>
      <c r="N14" s="2087"/>
      <c r="O14" s="2087"/>
      <c r="P14" s="2086"/>
      <c r="Q14" s="324" t="s">
        <v>510</v>
      </c>
      <c r="R14" s="325"/>
      <c r="S14" s="517"/>
    </row>
    <row r="15" spans="1:20" ht="24.75" thickBot="1">
      <c r="A15" s="3640" t="s">
        <v>1067</v>
      </c>
      <c r="B15" s="3231"/>
      <c r="C15" s="3641"/>
      <c r="D15" s="274">
        <v>20</v>
      </c>
      <c r="E15" s="2083"/>
      <c r="F15" s="2083"/>
      <c r="G15" s="2083"/>
      <c r="H15" s="2085"/>
      <c r="I15" s="2083"/>
      <c r="J15" s="2084"/>
      <c r="K15" s="522">
        <v>20</v>
      </c>
      <c r="L15" s="2083"/>
      <c r="M15" s="2083"/>
      <c r="N15" s="2083"/>
      <c r="O15" s="2083"/>
      <c r="P15" s="2082"/>
      <c r="Q15" s="121" t="s">
        <v>446</v>
      </c>
      <c r="R15" s="208"/>
      <c r="S15" s="188"/>
    </row>
    <row r="16" spans="1:20" ht="24.75" thickBot="1">
      <c r="A16" s="3052" t="s">
        <v>1062</v>
      </c>
      <c r="B16" s="3053"/>
      <c r="C16" s="3054"/>
      <c r="D16" s="199">
        <v>20</v>
      </c>
      <c r="E16" s="2083"/>
      <c r="F16" s="2085"/>
      <c r="G16" s="2083"/>
      <c r="H16" s="2085"/>
      <c r="I16" s="2083"/>
      <c r="J16" s="2084"/>
      <c r="K16" s="2083"/>
      <c r="L16" s="522">
        <v>20</v>
      </c>
      <c r="M16" s="2083"/>
      <c r="N16" s="2083"/>
      <c r="O16" s="2083"/>
      <c r="P16" s="2082"/>
      <c r="Q16" s="324" t="s">
        <v>511</v>
      </c>
      <c r="R16" s="325"/>
      <c r="S16" s="517"/>
      <c r="T16" s="796"/>
    </row>
    <row r="17" spans="1:19" ht="24.75" thickBot="1">
      <c r="A17" s="3052"/>
      <c r="B17" s="3053"/>
      <c r="C17" s="3054"/>
      <c r="D17" s="200"/>
      <c r="E17" s="77"/>
      <c r="F17" s="251"/>
      <c r="G17" s="149"/>
      <c r="H17" s="255"/>
      <c r="I17" s="149"/>
      <c r="J17" s="256"/>
      <c r="K17" s="149"/>
      <c r="L17" s="149"/>
      <c r="M17" s="149"/>
      <c r="N17" s="149"/>
      <c r="O17" s="149"/>
      <c r="P17" s="230"/>
      <c r="Q17" s="15"/>
      <c r="R17" s="208"/>
      <c r="S17" s="188"/>
    </row>
    <row r="18" spans="1:19" ht="24.75" thickBot="1">
      <c r="A18" s="1841"/>
      <c r="B18" s="1842"/>
      <c r="C18" s="1843"/>
      <c r="D18" s="200"/>
      <c r="E18" s="77"/>
      <c r="F18" s="226"/>
      <c r="G18" s="77"/>
      <c r="H18" s="231"/>
      <c r="I18" s="77"/>
      <c r="J18" s="231"/>
      <c r="K18" s="568"/>
      <c r="L18" s="505"/>
      <c r="M18" s="505"/>
      <c r="N18" s="505"/>
      <c r="O18" s="505"/>
      <c r="P18" s="230"/>
      <c r="Q18" s="3293" t="s">
        <v>504</v>
      </c>
      <c r="R18" s="3294"/>
      <c r="S18" s="3295"/>
    </row>
    <row r="19" spans="1:19" ht="24">
      <c r="A19" s="1841"/>
      <c r="B19" s="1842"/>
      <c r="C19" s="1843"/>
      <c r="D19" s="200"/>
      <c r="E19" s="77"/>
      <c r="F19" s="226"/>
      <c r="G19" s="77"/>
      <c r="H19" s="231"/>
      <c r="I19" s="77"/>
      <c r="J19" s="231"/>
      <c r="K19" s="568"/>
      <c r="L19" s="505"/>
      <c r="M19" s="505"/>
      <c r="N19" s="505"/>
      <c r="O19" s="505"/>
      <c r="P19" s="230"/>
      <c r="Q19" s="2915" t="s">
        <v>12</v>
      </c>
      <c r="R19" s="2916"/>
      <c r="S19" s="213" t="s">
        <v>13</v>
      </c>
    </row>
    <row r="20" spans="1:19" ht="24">
      <c r="A20" s="1841"/>
      <c r="B20" s="1842"/>
      <c r="C20" s="1843"/>
      <c r="D20" s="200"/>
      <c r="E20" s="77"/>
      <c r="F20" s="226"/>
      <c r="G20" s="77"/>
      <c r="H20" s="231"/>
      <c r="I20" s="77"/>
      <c r="J20" s="231"/>
      <c r="K20" s="568"/>
      <c r="L20" s="505"/>
      <c r="M20" s="505"/>
      <c r="N20" s="505"/>
      <c r="O20" s="505"/>
      <c r="P20" s="230"/>
      <c r="Q20" s="1861"/>
      <c r="R20" s="1862"/>
      <c r="S20" s="86"/>
    </row>
    <row r="21" spans="1:19" ht="24.75" thickBot="1">
      <c r="A21" s="1841"/>
      <c r="B21" s="1842"/>
      <c r="C21" s="1843"/>
      <c r="D21" s="200"/>
      <c r="E21" s="77"/>
      <c r="F21" s="226"/>
      <c r="G21" s="77"/>
      <c r="H21" s="231"/>
      <c r="I21" s="77"/>
      <c r="J21" s="231"/>
      <c r="K21" s="568"/>
      <c r="L21" s="505"/>
      <c r="M21" s="505"/>
      <c r="N21" s="505"/>
      <c r="O21" s="505"/>
      <c r="P21" s="230"/>
      <c r="Q21" s="1855" t="s">
        <v>14</v>
      </c>
      <c r="R21" s="1856"/>
      <c r="S21" s="842"/>
    </row>
    <row r="22" spans="1:19" ht="24.75" thickBot="1">
      <c r="A22" s="3155" t="s">
        <v>61</v>
      </c>
      <c r="B22" s="3156"/>
      <c r="C22" s="3157"/>
      <c r="D22" s="112">
        <f>SUM(D13:D21)</f>
        <v>100</v>
      </c>
      <c r="E22" s="664"/>
      <c r="F22" s="665"/>
      <c r="G22" s="664"/>
      <c r="H22" s="665"/>
      <c r="I22" s="664"/>
      <c r="J22" s="665"/>
      <c r="K22" s="666"/>
      <c r="L22" s="666"/>
      <c r="M22" s="666"/>
      <c r="N22" s="666"/>
      <c r="O22" s="666"/>
      <c r="P22" s="726"/>
      <c r="Q22" s="1848" t="s">
        <v>563</v>
      </c>
      <c r="R22" s="1849"/>
      <c r="S22" s="1850"/>
    </row>
    <row r="23" spans="1:19" ht="24">
      <c r="A23" s="2885" t="s">
        <v>484</v>
      </c>
      <c r="B23" s="2886"/>
      <c r="C23" s="2887"/>
      <c r="D23" s="172" t="s">
        <v>68</v>
      </c>
      <c r="E23" s="97">
        <f t="shared" ref="E23:P23" si="0">SUM(E13:E21)</f>
        <v>0</v>
      </c>
      <c r="F23" s="97">
        <f t="shared" si="0"/>
        <v>0</v>
      </c>
      <c r="G23" s="97">
        <f t="shared" si="0"/>
        <v>15</v>
      </c>
      <c r="H23" s="97">
        <f t="shared" si="0"/>
        <v>15</v>
      </c>
      <c r="I23" s="97">
        <f t="shared" si="0"/>
        <v>15</v>
      </c>
      <c r="J23" s="97">
        <f t="shared" si="0"/>
        <v>15</v>
      </c>
      <c r="K23" s="97">
        <f t="shared" si="0"/>
        <v>20</v>
      </c>
      <c r="L23" s="97">
        <f t="shared" si="0"/>
        <v>20</v>
      </c>
      <c r="M23" s="97">
        <f t="shared" si="0"/>
        <v>0</v>
      </c>
      <c r="N23" s="97">
        <f t="shared" si="0"/>
        <v>0</v>
      </c>
      <c r="O23" s="97">
        <f t="shared" si="0"/>
        <v>0</v>
      </c>
      <c r="P23" s="97">
        <f t="shared" si="0"/>
        <v>0</v>
      </c>
      <c r="Q23" s="1868" t="s">
        <v>1509</v>
      </c>
      <c r="R23" s="1846"/>
      <c r="S23" s="1847"/>
    </row>
    <row r="24" spans="1:19" ht="24">
      <c r="A24" s="2888"/>
      <c r="B24" s="2889"/>
      <c r="C24" s="2890"/>
      <c r="D24" s="175" t="s">
        <v>69</v>
      </c>
      <c r="E24" s="99">
        <f>E23</f>
        <v>0</v>
      </c>
      <c r="F24" s="97">
        <f>SUM(E23:F23)</f>
        <v>0</v>
      </c>
      <c r="G24" s="97">
        <f>SUM(E23:G23)</f>
        <v>15</v>
      </c>
      <c r="H24" s="97">
        <f>SUM(E23:H23)</f>
        <v>30</v>
      </c>
      <c r="I24" s="97">
        <f>SUM(E23:I23)</f>
        <v>45</v>
      </c>
      <c r="J24" s="97">
        <f>SUM(E23:J23)</f>
        <v>60</v>
      </c>
      <c r="K24" s="97">
        <f>SUM(E23:K23)</f>
        <v>80</v>
      </c>
      <c r="L24" s="97">
        <f>SUM(E23:L23)</f>
        <v>100</v>
      </c>
      <c r="M24" s="97">
        <f>SUM(E23:M23)</f>
        <v>100</v>
      </c>
      <c r="N24" s="97">
        <f>SUM(E23:N23)</f>
        <v>100</v>
      </c>
      <c r="O24" s="97">
        <f>SUM(E23:O23)</f>
        <v>100</v>
      </c>
      <c r="P24" s="98">
        <f>SUM(E23:P23)</f>
        <v>100</v>
      </c>
      <c r="Q24" s="2081" t="s">
        <v>1508</v>
      </c>
      <c r="R24" s="123"/>
      <c r="S24" s="277"/>
    </row>
    <row r="25" spans="1:19" ht="24">
      <c r="A25" s="2831" t="s">
        <v>487</v>
      </c>
      <c r="B25" s="2832"/>
      <c r="C25" s="2833"/>
      <c r="D25" s="177" t="s">
        <v>68</v>
      </c>
      <c r="E25" s="100"/>
      <c r="F25" s="101"/>
      <c r="G25" s="100"/>
      <c r="H25" s="101"/>
      <c r="I25" s="100"/>
      <c r="J25" s="101"/>
      <c r="K25" s="102"/>
      <c r="L25" s="102"/>
      <c r="M25" s="102"/>
      <c r="N25" s="102"/>
      <c r="O25" s="102"/>
      <c r="P25" s="103"/>
      <c r="Q25" s="2837" t="s">
        <v>617</v>
      </c>
      <c r="R25" s="2838"/>
      <c r="S25" s="2839">
        <v>0</v>
      </c>
    </row>
    <row r="26" spans="1:19" ht="24.75" thickBot="1">
      <c r="A26" s="2834"/>
      <c r="B26" s="2835"/>
      <c r="C26" s="2836"/>
      <c r="D26" s="182" t="s">
        <v>928</v>
      </c>
      <c r="E26" s="104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6"/>
      <c r="Q26" s="197" t="s">
        <v>470</v>
      </c>
      <c r="R26" s="201"/>
      <c r="S26" s="2840"/>
    </row>
  </sheetData>
  <mergeCells count="31">
    <mergeCell ref="A15:C15"/>
    <mergeCell ref="S25:S26"/>
    <mergeCell ref="A16:C16"/>
    <mergeCell ref="A17:C17"/>
    <mergeCell ref="Q18:S18"/>
    <mergeCell ref="Q19:R19"/>
    <mergeCell ref="A22:C22"/>
    <mergeCell ref="A23:C24"/>
    <mergeCell ref="A25:C26"/>
    <mergeCell ref="Q25:R25"/>
    <mergeCell ref="A11:C12"/>
    <mergeCell ref="E11:P11"/>
    <mergeCell ref="A13:C13"/>
    <mergeCell ref="Q11:R11"/>
    <mergeCell ref="A14:C14"/>
    <mergeCell ref="Q13:R13"/>
    <mergeCell ref="C7:P7"/>
    <mergeCell ref="Q7:S7"/>
    <mergeCell ref="A8:B10"/>
    <mergeCell ref="C8:P8"/>
    <mergeCell ref="Q8:S8"/>
    <mergeCell ref="C9:P9"/>
    <mergeCell ref="C10:P10"/>
    <mergeCell ref="Q10:S10"/>
    <mergeCell ref="A1:S1"/>
    <mergeCell ref="A3:S3"/>
    <mergeCell ref="A4:B6"/>
    <mergeCell ref="C4:S4"/>
    <mergeCell ref="C5:S5"/>
    <mergeCell ref="C6:S6"/>
    <mergeCell ref="A2:S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/>
  <headerFooter>
    <oddHeader>&amp;R37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T26"/>
  <sheetViews>
    <sheetView view="pageBreakPreview" zoomScale="80" zoomScaleNormal="62" zoomScaleSheetLayoutView="80" zoomScalePageLayoutView="62" workbookViewId="0">
      <selection activeCell="A2" sqref="A2:S3"/>
    </sheetView>
  </sheetViews>
  <sheetFormatPr defaultColWidth="8.85546875" defaultRowHeight="15"/>
  <cols>
    <col min="2" max="2" width="17.140625" customWidth="1"/>
    <col min="3" max="3" width="37.5703125" customWidth="1"/>
    <col min="4" max="4" width="16.42578125" bestFit="1" customWidth="1"/>
    <col min="5" max="6" width="4.85546875" bestFit="1" customWidth="1"/>
    <col min="7" max="8" width="4.5703125" bestFit="1" customWidth="1"/>
    <col min="9" max="9" width="5" bestFit="1" customWidth="1"/>
    <col min="10" max="10" width="4.5703125" bestFit="1" customWidth="1"/>
    <col min="11" max="12" width="5" bestFit="1" customWidth="1"/>
    <col min="13" max="13" width="4.42578125" bestFit="1" customWidth="1"/>
    <col min="14" max="14" width="4.85546875" bestFit="1" customWidth="1"/>
    <col min="15" max="15" width="4.5703125" bestFit="1" customWidth="1"/>
    <col min="16" max="16" width="4.42578125" bestFit="1" customWidth="1"/>
    <col min="18" max="18" width="16.5703125" customWidth="1"/>
    <col min="19" max="19" width="22.5703125" customWidth="1"/>
  </cols>
  <sheetData>
    <row r="1" spans="1:20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20" ht="24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20" ht="24.75" thickBot="1">
      <c r="A3" s="3202" t="s">
        <v>1439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20" ht="24">
      <c r="A4" s="2855" t="s">
        <v>156</v>
      </c>
      <c r="B4" s="2856"/>
      <c r="C4" s="3030"/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1"/>
      <c r="S4" s="3032"/>
    </row>
    <row r="5" spans="1:20" ht="15" customHeight="1">
      <c r="A5" s="3168"/>
      <c r="B5" s="3169"/>
      <c r="C5" s="3642" t="s">
        <v>1059</v>
      </c>
      <c r="D5" s="3317"/>
      <c r="E5" s="3317"/>
      <c r="F5" s="3317"/>
      <c r="G5" s="3317"/>
      <c r="H5" s="3317"/>
      <c r="I5" s="3317"/>
      <c r="J5" s="3317"/>
      <c r="K5" s="3317"/>
      <c r="L5" s="3317"/>
      <c r="M5" s="3317"/>
      <c r="N5" s="3317"/>
      <c r="O5" s="3317"/>
      <c r="P5" s="3317"/>
      <c r="Q5" s="3317"/>
      <c r="R5" s="3317"/>
      <c r="S5" s="3318"/>
    </row>
    <row r="6" spans="1:20" ht="20.25" customHeight="1" thickBot="1">
      <c r="A6" s="3028"/>
      <c r="B6" s="3029"/>
      <c r="C6" s="3312"/>
      <c r="D6" s="3033"/>
      <c r="E6" s="3033"/>
      <c r="F6" s="3033"/>
      <c r="G6" s="3033"/>
      <c r="H6" s="3033"/>
      <c r="I6" s="3033"/>
      <c r="J6" s="3033"/>
      <c r="K6" s="3033"/>
      <c r="L6" s="3033"/>
      <c r="M6" s="3033"/>
      <c r="N6" s="3033"/>
      <c r="O6" s="3033"/>
      <c r="P6" s="3033"/>
      <c r="Q6" s="3033"/>
      <c r="R6" s="3033"/>
      <c r="S6" s="3034"/>
    </row>
    <row r="7" spans="1:20" ht="24">
      <c r="A7" s="1490" t="s">
        <v>231</v>
      </c>
      <c r="B7" s="395"/>
      <c r="C7" s="3430" t="s">
        <v>1415</v>
      </c>
      <c r="D7" s="3430"/>
      <c r="E7" s="3430"/>
      <c r="F7" s="3430"/>
      <c r="G7" s="3430"/>
      <c r="H7" s="3430"/>
      <c r="I7" s="3430"/>
      <c r="J7" s="3430"/>
      <c r="K7" s="3430"/>
      <c r="L7" s="3430"/>
      <c r="M7" s="3430"/>
      <c r="N7" s="3430"/>
      <c r="O7" s="3430"/>
      <c r="P7" s="3431"/>
      <c r="Q7" s="3019" t="s">
        <v>564</v>
      </c>
      <c r="R7" s="3020"/>
      <c r="S7" s="3021"/>
      <c r="T7" s="1575"/>
    </row>
    <row r="8" spans="1:20" ht="24" customHeight="1">
      <c r="A8" s="2871" t="s">
        <v>62</v>
      </c>
      <c r="B8" s="2872"/>
      <c r="C8" s="3022" t="s">
        <v>1060</v>
      </c>
      <c r="D8" s="3023"/>
      <c r="E8" s="3023"/>
      <c r="F8" s="3023"/>
      <c r="G8" s="3023"/>
      <c r="H8" s="3023"/>
      <c r="I8" s="3023"/>
      <c r="J8" s="3023"/>
      <c r="K8" s="3023"/>
      <c r="L8" s="3023"/>
      <c r="M8" s="3023"/>
      <c r="N8" s="3023"/>
      <c r="O8" s="3023"/>
      <c r="P8" s="3024"/>
      <c r="Q8" s="3628" t="s">
        <v>391</v>
      </c>
      <c r="R8" s="2897"/>
      <c r="S8" s="3629"/>
    </row>
    <row r="9" spans="1:20" ht="24">
      <c r="A9" s="2993"/>
      <c r="B9" s="2994"/>
      <c r="C9" s="3630"/>
      <c r="D9" s="3110"/>
      <c r="E9" s="3110"/>
      <c r="F9" s="3110"/>
      <c r="G9" s="3110"/>
      <c r="H9" s="3110"/>
      <c r="I9" s="3110"/>
      <c r="J9" s="3110"/>
      <c r="K9" s="3110"/>
      <c r="L9" s="3110"/>
      <c r="M9" s="3110"/>
      <c r="N9" s="3110"/>
      <c r="O9" s="3110"/>
      <c r="P9" s="3133"/>
      <c r="Q9" s="73" t="s">
        <v>613</v>
      </c>
      <c r="R9" s="208"/>
      <c r="S9" s="75"/>
    </row>
    <row r="10" spans="1:20" ht="24.75" thickBot="1">
      <c r="A10" s="2993"/>
      <c r="B10" s="3299"/>
      <c r="C10" s="3631"/>
      <c r="D10" s="3632"/>
      <c r="E10" s="3632"/>
      <c r="F10" s="3632"/>
      <c r="G10" s="3632"/>
      <c r="H10" s="3632"/>
      <c r="I10" s="3632"/>
      <c r="J10" s="3632"/>
      <c r="K10" s="3632"/>
      <c r="L10" s="3632"/>
      <c r="M10" s="3632"/>
      <c r="N10" s="3632"/>
      <c r="O10" s="3632"/>
      <c r="P10" s="3633"/>
      <c r="Q10" s="2954" t="s">
        <v>1063</v>
      </c>
      <c r="R10" s="2955"/>
      <c r="S10" s="2956"/>
    </row>
    <row r="11" spans="1:20" ht="24.75" thickBot="1">
      <c r="A11" s="2903" t="s">
        <v>499</v>
      </c>
      <c r="B11" s="2904"/>
      <c r="C11" s="2904"/>
      <c r="D11" s="1505" t="s">
        <v>585</v>
      </c>
      <c r="E11" s="2910" t="s">
        <v>582</v>
      </c>
      <c r="F11" s="2910"/>
      <c r="G11" s="2910"/>
      <c r="H11" s="2910"/>
      <c r="I11" s="2910"/>
      <c r="J11" s="2910"/>
      <c r="K11" s="2910"/>
      <c r="L11" s="2910"/>
      <c r="M11" s="2910"/>
      <c r="N11" s="2910"/>
      <c r="O11" s="2910"/>
      <c r="P11" s="2924"/>
      <c r="Q11" s="3307" t="s">
        <v>525</v>
      </c>
      <c r="R11" s="3308"/>
      <c r="S11" s="1535" t="s">
        <v>502</v>
      </c>
    </row>
    <row r="12" spans="1:20" ht="24">
      <c r="A12" s="3009"/>
      <c r="B12" s="3010"/>
      <c r="C12" s="3010"/>
      <c r="D12" s="165" t="s">
        <v>486</v>
      </c>
      <c r="E12" s="209" t="s">
        <v>0</v>
      </c>
      <c r="F12" s="210" t="s">
        <v>1</v>
      </c>
      <c r="G12" s="211" t="s">
        <v>2</v>
      </c>
      <c r="H12" s="212" t="s">
        <v>3</v>
      </c>
      <c r="I12" s="212" t="s">
        <v>4</v>
      </c>
      <c r="J12" s="212" t="s">
        <v>5</v>
      </c>
      <c r="K12" s="212" t="s">
        <v>6</v>
      </c>
      <c r="L12" s="212" t="s">
        <v>7</v>
      </c>
      <c r="M12" s="212" t="s">
        <v>8</v>
      </c>
      <c r="N12" s="212" t="s">
        <v>9</v>
      </c>
      <c r="O12" s="212" t="s">
        <v>10</v>
      </c>
      <c r="P12" s="213" t="s">
        <v>11</v>
      </c>
      <c r="Q12" s="1257" t="s">
        <v>1064</v>
      </c>
      <c r="R12" s="114"/>
      <c r="S12" s="1574" t="s">
        <v>1065</v>
      </c>
    </row>
    <row r="13" spans="1:20" ht="30" customHeight="1" thickBot="1">
      <c r="A13" s="3646" t="s">
        <v>1061</v>
      </c>
      <c r="B13" s="3647"/>
      <c r="C13" s="3648"/>
      <c r="D13" s="198">
        <v>30</v>
      </c>
      <c r="E13" s="1561"/>
      <c r="F13" s="1562"/>
      <c r="G13" s="522">
        <v>15</v>
      </c>
      <c r="H13" s="522">
        <v>15</v>
      </c>
      <c r="I13" s="1561"/>
      <c r="J13" s="1563"/>
      <c r="K13" s="1561"/>
      <c r="L13" s="1561"/>
      <c r="M13" s="1561"/>
      <c r="N13" s="1561"/>
      <c r="O13" s="1561"/>
      <c r="P13" s="1564"/>
      <c r="Q13" s="2964"/>
      <c r="R13" s="3098"/>
      <c r="S13" s="76"/>
    </row>
    <row r="14" spans="1:20" ht="27" customHeight="1" thickBot="1">
      <c r="A14" s="3649" t="s">
        <v>1066</v>
      </c>
      <c r="B14" s="3650"/>
      <c r="C14" s="3651"/>
      <c r="D14" s="274">
        <v>30</v>
      </c>
      <c r="E14" s="1565"/>
      <c r="F14" s="1565"/>
      <c r="G14" s="1566"/>
      <c r="H14" s="1567"/>
      <c r="I14" s="522">
        <v>15</v>
      </c>
      <c r="J14" s="522">
        <v>15</v>
      </c>
      <c r="K14" s="1568"/>
      <c r="L14" s="1568"/>
      <c r="M14" s="1568"/>
      <c r="N14" s="1568"/>
      <c r="O14" s="1568"/>
      <c r="P14" s="1569"/>
      <c r="Q14" s="324" t="s">
        <v>510</v>
      </c>
      <c r="R14" s="325"/>
      <c r="S14" s="517"/>
    </row>
    <row r="15" spans="1:20" ht="31.5" customHeight="1" thickBot="1">
      <c r="A15" s="3652" t="s">
        <v>1067</v>
      </c>
      <c r="B15" s="3653"/>
      <c r="C15" s="3654"/>
      <c r="D15" s="274">
        <v>20</v>
      </c>
      <c r="E15" s="1570"/>
      <c r="F15" s="1570"/>
      <c r="G15" s="1570"/>
      <c r="H15" s="1571"/>
      <c r="I15" s="1570"/>
      <c r="J15" s="1572"/>
      <c r="K15" s="522">
        <v>20</v>
      </c>
      <c r="L15" s="1570"/>
      <c r="M15" s="1570"/>
      <c r="N15" s="1570"/>
      <c r="O15" s="1570"/>
      <c r="P15" s="1573"/>
      <c r="Q15" s="121" t="s">
        <v>446</v>
      </c>
      <c r="R15" s="208"/>
      <c r="S15" s="188"/>
    </row>
    <row r="16" spans="1:20" ht="24.75" thickBot="1">
      <c r="A16" s="3643" t="s">
        <v>1062</v>
      </c>
      <c r="B16" s="3644"/>
      <c r="C16" s="3645"/>
      <c r="D16" s="199">
        <v>20</v>
      </c>
      <c r="E16" s="1570"/>
      <c r="F16" s="1571"/>
      <c r="G16" s="1570"/>
      <c r="H16" s="1571"/>
      <c r="I16" s="1570"/>
      <c r="J16" s="1572"/>
      <c r="K16" s="1570"/>
      <c r="L16" s="522">
        <v>20</v>
      </c>
      <c r="M16" s="1570"/>
      <c r="N16" s="1570"/>
      <c r="O16" s="1570"/>
      <c r="P16" s="1573"/>
      <c r="Q16" s="324" t="s">
        <v>511</v>
      </c>
      <c r="R16" s="325"/>
      <c r="S16" s="517"/>
      <c r="T16" s="1261"/>
    </row>
    <row r="17" spans="1:19" ht="24.75" thickBot="1">
      <c r="A17" s="3052"/>
      <c r="B17" s="3053"/>
      <c r="C17" s="3054"/>
      <c r="D17" s="200"/>
      <c r="E17" s="77"/>
      <c r="F17" s="251"/>
      <c r="G17" s="149"/>
      <c r="H17" s="255"/>
      <c r="I17" s="149"/>
      <c r="J17" s="256"/>
      <c r="K17" s="149"/>
      <c r="L17" s="149"/>
      <c r="M17" s="149"/>
      <c r="N17" s="149"/>
      <c r="O17" s="149"/>
      <c r="P17" s="230"/>
      <c r="Q17" s="15"/>
      <c r="R17" s="208"/>
      <c r="S17" s="188"/>
    </row>
    <row r="18" spans="1:19" ht="24.75" thickBot="1">
      <c r="A18" s="1481"/>
      <c r="B18" s="1482"/>
      <c r="C18" s="1483"/>
      <c r="D18" s="200"/>
      <c r="E18" s="77"/>
      <c r="F18" s="226"/>
      <c r="G18" s="77"/>
      <c r="H18" s="231"/>
      <c r="I18" s="77"/>
      <c r="J18" s="231"/>
      <c r="K18" s="568"/>
      <c r="L18" s="505"/>
      <c r="M18" s="505"/>
      <c r="N18" s="505"/>
      <c r="O18" s="505"/>
      <c r="P18" s="230"/>
      <c r="Q18" s="3293" t="s">
        <v>504</v>
      </c>
      <c r="R18" s="3294"/>
      <c r="S18" s="3295"/>
    </row>
    <row r="19" spans="1:19" ht="24">
      <c r="A19" s="1481"/>
      <c r="B19" s="1482"/>
      <c r="C19" s="1483"/>
      <c r="D19" s="200"/>
      <c r="E19" s="77"/>
      <c r="F19" s="226"/>
      <c r="G19" s="77"/>
      <c r="H19" s="231"/>
      <c r="I19" s="77"/>
      <c r="J19" s="231"/>
      <c r="K19" s="568"/>
      <c r="L19" s="505"/>
      <c r="M19" s="505"/>
      <c r="N19" s="505"/>
      <c r="O19" s="505"/>
      <c r="P19" s="230"/>
      <c r="Q19" s="2915" t="s">
        <v>12</v>
      </c>
      <c r="R19" s="2916"/>
      <c r="S19" s="213" t="s">
        <v>13</v>
      </c>
    </row>
    <row r="20" spans="1:19" ht="24">
      <c r="A20" s="1481"/>
      <c r="B20" s="1482"/>
      <c r="C20" s="1483"/>
      <c r="D20" s="200"/>
      <c r="E20" s="77"/>
      <c r="F20" s="226"/>
      <c r="G20" s="77"/>
      <c r="H20" s="231"/>
      <c r="I20" s="77"/>
      <c r="J20" s="231"/>
      <c r="K20" s="568"/>
      <c r="L20" s="505"/>
      <c r="M20" s="505"/>
      <c r="N20" s="505"/>
      <c r="O20" s="505"/>
      <c r="P20" s="230"/>
      <c r="Q20" s="1504"/>
      <c r="R20" s="1499"/>
      <c r="S20" s="86"/>
    </row>
    <row r="21" spans="1:19" ht="24.75" thickBot="1">
      <c r="A21" s="1481"/>
      <c r="B21" s="1482"/>
      <c r="C21" s="1483"/>
      <c r="D21" s="200"/>
      <c r="E21" s="77"/>
      <c r="F21" s="226"/>
      <c r="G21" s="77"/>
      <c r="H21" s="231"/>
      <c r="I21" s="77"/>
      <c r="J21" s="231"/>
      <c r="K21" s="568"/>
      <c r="L21" s="505"/>
      <c r="M21" s="505"/>
      <c r="N21" s="505"/>
      <c r="O21" s="505"/>
      <c r="P21" s="230"/>
      <c r="Q21" s="1491" t="s">
        <v>14</v>
      </c>
      <c r="R21" s="1492"/>
      <c r="S21" s="842"/>
    </row>
    <row r="22" spans="1:19" ht="24.75" thickBot="1">
      <c r="A22" s="3155" t="s">
        <v>61</v>
      </c>
      <c r="B22" s="3156"/>
      <c r="C22" s="3157"/>
      <c r="D22" s="112">
        <f>SUM(D13:D21)</f>
        <v>100</v>
      </c>
      <c r="E22" s="664"/>
      <c r="F22" s="665"/>
      <c r="G22" s="664"/>
      <c r="H22" s="665"/>
      <c r="I22" s="664"/>
      <c r="J22" s="665"/>
      <c r="K22" s="666"/>
      <c r="L22" s="666"/>
      <c r="M22" s="666"/>
      <c r="N22" s="666"/>
      <c r="O22" s="666"/>
      <c r="P22" s="726"/>
      <c r="Q22" s="1484" t="s">
        <v>563</v>
      </c>
      <c r="R22" s="1485"/>
      <c r="S22" s="1486"/>
    </row>
    <row r="23" spans="1:19" ht="24">
      <c r="A23" s="2885" t="s">
        <v>484</v>
      </c>
      <c r="B23" s="2886"/>
      <c r="C23" s="2887"/>
      <c r="D23" s="172" t="s">
        <v>68</v>
      </c>
      <c r="E23" s="97">
        <f t="shared" ref="E23:P23" si="0">SUM(E13:E21)</f>
        <v>0</v>
      </c>
      <c r="F23" s="97">
        <f t="shared" si="0"/>
        <v>0</v>
      </c>
      <c r="G23" s="97">
        <f t="shared" si="0"/>
        <v>15</v>
      </c>
      <c r="H23" s="97">
        <f t="shared" si="0"/>
        <v>15</v>
      </c>
      <c r="I23" s="97">
        <f t="shared" si="0"/>
        <v>15</v>
      </c>
      <c r="J23" s="97">
        <f t="shared" si="0"/>
        <v>15</v>
      </c>
      <c r="K23" s="97">
        <f t="shared" si="0"/>
        <v>20</v>
      </c>
      <c r="L23" s="97">
        <f t="shared" si="0"/>
        <v>20</v>
      </c>
      <c r="M23" s="97">
        <f t="shared" si="0"/>
        <v>0</v>
      </c>
      <c r="N23" s="97">
        <f t="shared" si="0"/>
        <v>0</v>
      </c>
      <c r="O23" s="97">
        <f t="shared" si="0"/>
        <v>0</v>
      </c>
      <c r="P23" s="97">
        <f t="shared" si="0"/>
        <v>0</v>
      </c>
      <c r="Q23" s="1487"/>
      <c r="R23" s="1488"/>
      <c r="S23" s="1489"/>
    </row>
    <row r="24" spans="1:19" ht="24">
      <c r="A24" s="2888"/>
      <c r="B24" s="2889"/>
      <c r="C24" s="2890"/>
      <c r="D24" s="175" t="s">
        <v>69</v>
      </c>
      <c r="E24" s="99">
        <f>E23</f>
        <v>0</v>
      </c>
      <c r="F24" s="97">
        <f>SUM(E23:F23)</f>
        <v>0</v>
      </c>
      <c r="G24" s="97">
        <f>SUM(E23:G23)</f>
        <v>15</v>
      </c>
      <c r="H24" s="97">
        <f>SUM(E23:H23)</f>
        <v>30</v>
      </c>
      <c r="I24" s="97">
        <f>SUM(E23:I23)</f>
        <v>45</v>
      </c>
      <c r="J24" s="97">
        <f>SUM(E23:J23)</f>
        <v>60</v>
      </c>
      <c r="K24" s="97">
        <f>SUM(E23:K23)</f>
        <v>80</v>
      </c>
      <c r="L24" s="97">
        <f>SUM(E23:L23)</f>
        <v>100</v>
      </c>
      <c r="M24" s="97">
        <f>SUM(E23:M23)</f>
        <v>100</v>
      </c>
      <c r="N24" s="97">
        <f>SUM(E23:N23)</f>
        <v>100</v>
      </c>
      <c r="O24" s="97">
        <f>SUM(E23:O23)</f>
        <v>100</v>
      </c>
      <c r="P24" s="98">
        <f>SUM(E23:P23)</f>
        <v>100</v>
      </c>
      <c r="Q24" s="276"/>
      <c r="R24" s="123"/>
      <c r="S24" s="277"/>
    </row>
    <row r="25" spans="1:19" ht="24">
      <c r="A25" s="2831" t="s">
        <v>487</v>
      </c>
      <c r="B25" s="2832"/>
      <c r="C25" s="2833"/>
      <c r="D25" s="177" t="s">
        <v>68</v>
      </c>
      <c r="E25" s="100"/>
      <c r="F25" s="101"/>
      <c r="G25" s="100"/>
      <c r="H25" s="101"/>
      <c r="I25" s="100"/>
      <c r="J25" s="101"/>
      <c r="K25" s="102"/>
      <c r="L25" s="102"/>
      <c r="M25" s="102"/>
      <c r="N25" s="102"/>
      <c r="O25" s="102"/>
      <c r="P25" s="103"/>
      <c r="Q25" s="2837" t="s">
        <v>617</v>
      </c>
      <c r="R25" s="2838"/>
      <c r="S25" s="2839">
        <v>0</v>
      </c>
    </row>
    <row r="26" spans="1:19" ht="24.75" thickBot="1">
      <c r="A26" s="2834"/>
      <c r="B26" s="2835"/>
      <c r="C26" s="2836"/>
      <c r="D26" s="1193" t="s">
        <v>928</v>
      </c>
      <c r="E26" s="104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6"/>
      <c r="Q26" s="197" t="s">
        <v>470</v>
      </c>
      <c r="R26" s="201"/>
      <c r="S26" s="2840"/>
    </row>
  </sheetData>
  <mergeCells count="31">
    <mergeCell ref="A22:C22"/>
    <mergeCell ref="A23:C24"/>
    <mergeCell ref="A25:C26"/>
    <mergeCell ref="Q25:R25"/>
    <mergeCell ref="S25:S26"/>
    <mergeCell ref="A16:C16"/>
    <mergeCell ref="A17:C17"/>
    <mergeCell ref="Q18:S18"/>
    <mergeCell ref="Q19:R19"/>
    <mergeCell ref="A11:C12"/>
    <mergeCell ref="E11:P11"/>
    <mergeCell ref="A13:C13"/>
    <mergeCell ref="Q11:R11"/>
    <mergeCell ref="A14:C14"/>
    <mergeCell ref="A15:C15"/>
    <mergeCell ref="Q13:R13"/>
    <mergeCell ref="C7:P7"/>
    <mergeCell ref="Q7:S7"/>
    <mergeCell ref="A8:B10"/>
    <mergeCell ref="C8:P8"/>
    <mergeCell ref="Q8:S8"/>
    <mergeCell ref="C9:P9"/>
    <mergeCell ref="C10:P10"/>
    <mergeCell ref="Q10:S10"/>
    <mergeCell ref="A1:S1"/>
    <mergeCell ref="A3:S3"/>
    <mergeCell ref="A4:B6"/>
    <mergeCell ref="C4:S4"/>
    <mergeCell ref="C5:S5"/>
    <mergeCell ref="C6:S6"/>
    <mergeCell ref="A2:S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Header>&amp;R&amp;"Angsana New,ธรรมดา"&amp;28 21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AB27"/>
  <sheetViews>
    <sheetView view="pageLayout" zoomScale="40" zoomScaleNormal="62" zoomScaleSheetLayoutView="80" zoomScalePageLayoutView="40" workbookViewId="0">
      <selection activeCell="J22" sqref="J22"/>
    </sheetView>
  </sheetViews>
  <sheetFormatPr defaultColWidth="8.85546875" defaultRowHeight="15"/>
  <cols>
    <col min="2" max="2" width="17.140625" customWidth="1"/>
    <col min="3" max="3" width="37.5703125" customWidth="1"/>
    <col min="4" max="4" width="16.42578125" bestFit="1" customWidth="1"/>
    <col min="5" max="6" width="4.85546875" bestFit="1" customWidth="1"/>
    <col min="7" max="8" width="4.5703125" bestFit="1" customWidth="1"/>
    <col min="9" max="9" width="5" bestFit="1" customWidth="1"/>
    <col min="10" max="10" width="4.5703125" bestFit="1" customWidth="1"/>
    <col min="11" max="12" width="5" bestFit="1" customWidth="1"/>
    <col min="13" max="13" width="4.42578125" bestFit="1" customWidth="1"/>
    <col min="14" max="14" width="4.85546875" bestFit="1" customWidth="1"/>
    <col min="15" max="15" width="4.5703125" bestFit="1" customWidth="1"/>
    <col min="16" max="16" width="4.42578125" bestFit="1" customWidth="1"/>
    <col min="18" max="18" width="16.5703125" customWidth="1"/>
    <col min="19" max="19" width="22.5703125" customWidth="1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1439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24">
      <c r="A4" s="2855" t="s">
        <v>156</v>
      </c>
      <c r="B4" s="2856"/>
      <c r="C4" s="3031"/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1"/>
      <c r="S4" s="3032"/>
    </row>
    <row r="5" spans="1:19" ht="24">
      <c r="A5" s="3168"/>
      <c r="B5" s="3169"/>
      <c r="C5" s="3127" t="s">
        <v>1043</v>
      </c>
      <c r="D5" s="3127"/>
      <c r="E5" s="3127"/>
      <c r="F5" s="3127"/>
      <c r="G5" s="3127"/>
      <c r="H5" s="3127"/>
      <c r="I5" s="3127"/>
      <c r="J5" s="3127"/>
      <c r="K5" s="3127"/>
      <c r="L5" s="3127"/>
      <c r="M5" s="3127"/>
      <c r="N5" s="3127"/>
      <c r="O5" s="3127"/>
      <c r="P5" s="3127"/>
      <c r="Q5" s="3127"/>
      <c r="R5" s="3127"/>
      <c r="S5" s="3128"/>
    </row>
    <row r="6" spans="1:19" ht="24.75" thickBot="1">
      <c r="A6" s="3028"/>
      <c r="B6" s="3029"/>
      <c r="C6" s="3033"/>
      <c r="D6" s="3033"/>
      <c r="E6" s="3033"/>
      <c r="F6" s="3033"/>
      <c r="G6" s="3033"/>
      <c r="H6" s="3033"/>
      <c r="I6" s="3033"/>
      <c r="J6" s="3033"/>
      <c r="K6" s="3033"/>
      <c r="L6" s="3033"/>
      <c r="M6" s="3033"/>
      <c r="N6" s="3033"/>
      <c r="O6" s="3033"/>
      <c r="P6" s="3033"/>
      <c r="Q6" s="3033"/>
      <c r="R6" s="3033"/>
      <c r="S6" s="3034"/>
    </row>
    <row r="7" spans="1:19" ht="24">
      <c r="A7" s="1490" t="s">
        <v>231</v>
      </c>
      <c r="B7" s="395"/>
      <c r="C7" s="3430" t="s">
        <v>1416</v>
      </c>
      <c r="D7" s="3430"/>
      <c r="E7" s="3430"/>
      <c r="F7" s="3430"/>
      <c r="G7" s="3430"/>
      <c r="H7" s="3430"/>
      <c r="I7" s="3430"/>
      <c r="J7" s="3430"/>
      <c r="K7" s="3430"/>
      <c r="L7" s="3430"/>
      <c r="M7" s="3430"/>
      <c r="N7" s="3430"/>
      <c r="O7" s="3430"/>
      <c r="P7" s="3431"/>
      <c r="Q7" s="3019" t="s">
        <v>564</v>
      </c>
      <c r="R7" s="3020"/>
      <c r="S7" s="3021"/>
    </row>
    <row r="8" spans="1:19" ht="24" customHeight="1" thickBot="1">
      <c r="A8" s="3655" t="s">
        <v>62</v>
      </c>
      <c r="B8" s="3656"/>
      <c r="C8" s="3023" t="s">
        <v>1044</v>
      </c>
      <c r="D8" s="3023"/>
      <c r="E8" s="3023"/>
      <c r="F8" s="3023"/>
      <c r="G8" s="3023"/>
      <c r="H8" s="3023"/>
      <c r="I8" s="3023"/>
      <c r="J8" s="3023"/>
      <c r="K8" s="3023"/>
      <c r="L8" s="3023"/>
      <c r="M8" s="3023"/>
      <c r="N8" s="3023"/>
      <c r="O8" s="3023"/>
      <c r="P8" s="3024"/>
      <c r="Q8" s="3628" t="s">
        <v>391</v>
      </c>
      <c r="R8" s="2897"/>
      <c r="S8" s="3629"/>
    </row>
    <row r="9" spans="1:19" ht="24">
      <c r="A9" s="2903" t="s">
        <v>499</v>
      </c>
      <c r="B9" s="2904"/>
      <c r="C9" s="2904"/>
      <c r="D9" s="1505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73" t="s">
        <v>613</v>
      </c>
      <c r="R9" s="208"/>
      <c r="S9" s="75"/>
    </row>
    <row r="10" spans="1:19" ht="24.75" thickBot="1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2954" t="s">
        <v>1045</v>
      </c>
      <c r="R10" s="2955"/>
      <c r="S10" s="2956"/>
    </row>
    <row r="11" spans="1:19" ht="24.75" thickBot="1">
      <c r="A11" s="3613" t="s">
        <v>1046</v>
      </c>
      <c r="B11" s="3614"/>
      <c r="C11" s="3615"/>
      <c r="D11" s="198">
        <v>20</v>
      </c>
      <c r="E11" s="1532"/>
      <c r="G11" s="576"/>
      <c r="H11" s="522">
        <v>10</v>
      </c>
      <c r="I11" s="522">
        <v>10</v>
      </c>
      <c r="J11" s="711"/>
      <c r="K11" s="576"/>
      <c r="L11" s="576"/>
      <c r="M11" s="576"/>
      <c r="N11" s="576"/>
      <c r="O11" s="576"/>
      <c r="P11" s="355"/>
      <c r="Q11" s="324" t="s">
        <v>525</v>
      </c>
      <c r="R11" s="325"/>
      <c r="S11" s="326" t="s">
        <v>502</v>
      </c>
    </row>
    <row r="12" spans="1:19" ht="22.5" customHeight="1">
      <c r="A12" s="3114" t="s">
        <v>1047</v>
      </c>
      <c r="B12" s="3115"/>
      <c r="C12" s="3116"/>
      <c r="D12" s="274">
        <v>30</v>
      </c>
      <c r="E12" s="356"/>
      <c r="F12" s="580"/>
      <c r="G12" s="248"/>
      <c r="H12" s="579"/>
      <c r="I12" s="579"/>
      <c r="J12" s="247">
        <v>15</v>
      </c>
      <c r="K12" s="1533">
        <v>15</v>
      </c>
      <c r="L12" s="579"/>
      <c r="M12" s="579"/>
      <c r="N12" s="579"/>
      <c r="O12" s="579"/>
      <c r="P12" s="359"/>
      <c r="Q12" s="1257" t="s">
        <v>618</v>
      </c>
      <c r="R12" s="114"/>
      <c r="S12" s="1534" t="s">
        <v>251</v>
      </c>
    </row>
    <row r="13" spans="1:19" ht="24.75" thickBot="1">
      <c r="A13" s="1481" t="s">
        <v>1048</v>
      </c>
      <c r="B13" s="1502"/>
      <c r="C13" s="1503"/>
      <c r="D13" s="274">
        <v>30</v>
      </c>
      <c r="E13" s="356"/>
      <c r="F13" s="580"/>
      <c r="G13" s="579"/>
      <c r="H13" s="579"/>
      <c r="I13" s="579"/>
      <c r="J13" s="1508"/>
      <c r="L13" s="522">
        <v>30</v>
      </c>
      <c r="M13" s="579"/>
      <c r="N13" s="579"/>
      <c r="O13" s="579"/>
      <c r="P13" s="359"/>
      <c r="Q13" s="2964"/>
      <c r="R13" s="3098"/>
      <c r="S13" s="76"/>
    </row>
    <row r="14" spans="1:19" ht="24.75" thickBot="1">
      <c r="A14" s="3637" t="s">
        <v>1033</v>
      </c>
      <c r="B14" s="3638"/>
      <c r="C14" s="3639"/>
      <c r="D14" s="274">
        <v>20</v>
      </c>
      <c r="E14" s="356"/>
      <c r="F14" s="580"/>
      <c r="G14" s="579"/>
      <c r="H14" s="1192"/>
      <c r="I14" s="579"/>
      <c r="J14" s="713"/>
      <c r="K14" s="248"/>
      <c r="M14" s="522">
        <v>20</v>
      </c>
      <c r="N14" s="579"/>
      <c r="O14" s="579"/>
      <c r="P14" s="359"/>
      <c r="Q14" s="324" t="s">
        <v>510</v>
      </c>
      <c r="R14" s="325"/>
      <c r="S14" s="517"/>
    </row>
    <row r="15" spans="1:19" ht="24">
      <c r="A15" s="1576"/>
      <c r="B15" s="1170"/>
      <c r="C15" s="1577"/>
      <c r="D15" s="199"/>
      <c r="E15" s="219"/>
      <c r="F15" s="580"/>
      <c r="G15" s="579"/>
      <c r="H15" s="149"/>
      <c r="I15" s="579"/>
      <c r="J15" s="713"/>
      <c r="K15" s="579"/>
      <c r="M15" s="579"/>
      <c r="N15" s="579"/>
      <c r="O15" s="579"/>
      <c r="P15" s="359"/>
      <c r="Q15" s="121" t="s">
        <v>446</v>
      </c>
      <c r="R15" s="208"/>
      <c r="S15" s="188"/>
    </row>
    <row r="16" spans="1:19" ht="24.75" thickBot="1">
      <c r="A16" s="3052"/>
      <c r="B16" s="3053"/>
      <c r="C16" s="3054"/>
      <c r="D16" s="200"/>
      <c r="E16" s="77"/>
      <c r="F16" s="251"/>
      <c r="G16" s="149"/>
      <c r="H16" s="255"/>
      <c r="I16" s="149"/>
      <c r="J16" s="256"/>
      <c r="K16" s="149"/>
      <c r="L16" s="149"/>
      <c r="M16" s="149"/>
      <c r="N16" s="149"/>
      <c r="O16" s="149"/>
      <c r="P16" s="230"/>
      <c r="Q16" s="389"/>
      <c r="R16" s="469"/>
      <c r="S16" s="342"/>
    </row>
    <row r="17" spans="1:28" ht="24.75" thickBot="1">
      <c r="A17" s="1575"/>
      <c r="B17" s="1482"/>
      <c r="C17" s="1483"/>
      <c r="D17" s="1496"/>
      <c r="E17" s="77"/>
      <c r="F17" s="251"/>
      <c r="G17" s="149"/>
      <c r="H17" s="255"/>
      <c r="I17" s="149"/>
      <c r="J17" s="256"/>
      <c r="K17" s="149"/>
      <c r="L17" s="149"/>
      <c r="M17" s="149"/>
      <c r="N17" s="1497"/>
      <c r="O17" s="149"/>
      <c r="P17" s="230"/>
      <c r="Q17" s="324" t="s">
        <v>511</v>
      </c>
      <c r="R17" s="325"/>
      <c r="S17" s="517"/>
      <c r="T17" s="1261"/>
    </row>
    <row r="18" spans="1:28" ht="24.75" thickBot="1">
      <c r="A18" s="1481"/>
      <c r="B18" s="1482"/>
      <c r="C18" s="1483"/>
      <c r="D18" s="200"/>
      <c r="E18" s="77"/>
      <c r="F18" s="251"/>
      <c r="G18" s="149"/>
      <c r="H18" s="255"/>
      <c r="I18" s="149"/>
      <c r="J18" s="256"/>
      <c r="K18" s="149"/>
      <c r="L18" s="149"/>
      <c r="M18" s="149"/>
      <c r="N18" s="1497"/>
      <c r="O18" s="149"/>
      <c r="P18" s="230"/>
      <c r="Q18" s="15"/>
      <c r="R18" s="208"/>
      <c r="S18" s="188"/>
    </row>
    <row r="19" spans="1:28" ht="24.75" thickBot="1">
      <c r="A19" s="1481"/>
      <c r="B19" s="1482"/>
      <c r="C19" s="1483"/>
      <c r="D19" s="200"/>
      <c r="E19" s="77"/>
      <c r="F19" s="251"/>
      <c r="G19" s="149"/>
      <c r="H19" s="255"/>
      <c r="I19" s="149"/>
      <c r="J19" s="256"/>
      <c r="K19" s="149"/>
      <c r="L19" s="149"/>
      <c r="M19" s="149"/>
      <c r="N19" s="149"/>
      <c r="O19" s="149"/>
      <c r="P19" s="230"/>
      <c r="Q19" s="3293" t="s">
        <v>504</v>
      </c>
      <c r="R19" s="3294"/>
      <c r="S19" s="3295"/>
    </row>
    <row r="20" spans="1:28" ht="24">
      <c r="A20" s="3052"/>
      <c r="B20" s="3053"/>
      <c r="C20" s="3054"/>
      <c r="D20" s="200"/>
      <c r="E20" s="77"/>
      <c r="F20" s="255"/>
      <c r="G20" s="149"/>
      <c r="H20" s="255"/>
      <c r="I20" s="149"/>
      <c r="J20" s="256"/>
      <c r="K20" s="149"/>
      <c r="L20" s="149"/>
      <c r="M20" s="149"/>
      <c r="N20" s="149"/>
      <c r="O20" s="149"/>
      <c r="P20" s="230"/>
      <c r="Q20" s="2915" t="s">
        <v>12</v>
      </c>
      <c r="R20" s="2916"/>
      <c r="S20" s="213" t="s">
        <v>13</v>
      </c>
    </row>
    <row r="21" spans="1:28" ht="24">
      <c r="A21" s="1481"/>
      <c r="B21" s="1482"/>
      <c r="C21" s="1483"/>
      <c r="D21" s="200"/>
      <c r="E21" s="77"/>
      <c r="F21" s="226"/>
      <c r="G21" s="77"/>
      <c r="H21" s="231"/>
      <c r="I21" s="77"/>
      <c r="J21" s="231"/>
      <c r="K21" s="568"/>
      <c r="L21" s="505"/>
      <c r="M21" s="505"/>
      <c r="N21" s="505"/>
      <c r="O21" s="505"/>
      <c r="P21" s="230"/>
      <c r="Q21" s="1504"/>
      <c r="R21" s="1499"/>
      <c r="S21" s="86"/>
    </row>
    <row r="22" spans="1:28" ht="24">
      <c r="A22" s="1481"/>
      <c r="B22" s="1482"/>
      <c r="C22" s="1483"/>
      <c r="D22" s="200"/>
      <c r="E22" s="77"/>
      <c r="F22" s="226"/>
      <c r="G22" s="77"/>
      <c r="H22" s="231"/>
      <c r="I22" s="77"/>
      <c r="J22" s="231"/>
      <c r="K22" s="568"/>
      <c r="L22" s="505"/>
      <c r="M22" s="505"/>
      <c r="N22" s="505"/>
      <c r="O22" s="505"/>
      <c r="P22" s="230"/>
      <c r="Q22" s="1498"/>
      <c r="R22" s="1499"/>
      <c r="S22" s="86"/>
    </row>
    <row r="23" spans="1:28" ht="24.75" thickBot="1">
      <c r="A23" s="3003" t="s">
        <v>61</v>
      </c>
      <c r="B23" s="3004"/>
      <c r="C23" s="3005"/>
      <c r="D23" s="112">
        <f>SUM(D11:D22)</f>
        <v>100</v>
      </c>
      <c r="E23" s="664"/>
      <c r="F23" s="665"/>
      <c r="G23" s="664"/>
      <c r="H23" s="665"/>
      <c r="I23" s="664"/>
      <c r="J23" s="665"/>
      <c r="K23" s="666"/>
      <c r="L23" s="666"/>
      <c r="M23" s="666"/>
      <c r="N23" s="666"/>
      <c r="O23" s="666"/>
      <c r="P23" s="726"/>
      <c r="Q23" s="1491" t="s">
        <v>14</v>
      </c>
      <c r="R23" s="1492"/>
      <c r="S23" s="842"/>
    </row>
    <row r="24" spans="1:28" ht="24.75" thickBot="1">
      <c r="A24" s="2885" t="s">
        <v>484</v>
      </c>
      <c r="B24" s="2886"/>
      <c r="C24" s="2887"/>
      <c r="D24" s="172" t="s">
        <v>68</v>
      </c>
      <c r="E24" s="97">
        <f t="shared" ref="E24:P24" si="0">SUM(E11:E22)</f>
        <v>0</v>
      </c>
      <c r="F24" s="97">
        <f t="shared" si="0"/>
        <v>0</v>
      </c>
      <c r="G24" s="97">
        <f t="shared" si="0"/>
        <v>0</v>
      </c>
      <c r="H24" s="97">
        <f t="shared" si="0"/>
        <v>10</v>
      </c>
      <c r="I24" s="97">
        <f t="shared" si="0"/>
        <v>10</v>
      </c>
      <c r="J24" s="97">
        <f t="shared" si="0"/>
        <v>15</v>
      </c>
      <c r="K24" s="97">
        <f t="shared" si="0"/>
        <v>15</v>
      </c>
      <c r="L24" s="97">
        <f t="shared" si="0"/>
        <v>30</v>
      </c>
      <c r="M24" s="97">
        <f t="shared" si="0"/>
        <v>20</v>
      </c>
      <c r="N24" s="97">
        <f t="shared" si="0"/>
        <v>0</v>
      </c>
      <c r="O24" s="97">
        <f t="shared" si="0"/>
        <v>0</v>
      </c>
      <c r="P24" s="97">
        <f t="shared" si="0"/>
        <v>0</v>
      </c>
      <c r="Q24" s="1484" t="s">
        <v>563</v>
      </c>
      <c r="R24" s="1485"/>
      <c r="S24" s="1486"/>
      <c r="AB24" t="s">
        <v>16</v>
      </c>
    </row>
    <row r="25" spans="1:28" ht="24">
      <c r="A25" s="2888"/>
      <c r="B25" s="2889"/>
      <c r="C25" s="2890"/>
      <c r="D25" s="175" t="s">
        <v>69</v>
      </c>
      <c r="E25" s="99">
        <f>E24</f>
        <v>0</v>
      </c>
      <c r="F25" s="97">
        <f>SUM(E24:F24)</f>
        <v>0</v>
      </c>
      <c r="G25" s="97">
        <f>SUM(E24:G24)</f>
        <v>0</v>
      </c>
      <c r="H25" s="97">
        <f>SUM(E24:H24)</f>
        <v>10</v>
      </c>
      <c r="I25" s="97">
        <f>SUM(E24:I24)</f>
        <v>20</v>
      </c>
      <c r="J25" s="97">
        <f>SUM(E24:J24)</f>
        <v>35</v>
      </c>
      <c r="K25" s="97">
        <f>SUM(E24:K24)</f>
        <v>50</v>
      </c>
      <c r="L25" s="97">
        <f>SUM(E24:L24)</f>
        <v>80</v>
      </c>
      <c r="M25" s="97">
        <f>SUM(E24:M24)</f>
        <v>100</v>
      </c>
      <c r="N25" s="97">
        <f>SUM(E24:N24)</f>
        <v>100</v>
      </c>
      <c r="O25" s="97">
        <f>SUM(E24:O24)</f>
        <v>100</v>
      </c>
      <c r="P25" s="98">
        <f>SUM(E24:P24)</f>
        <v>100</v>
      </c>
      <c r="Q25" s="1487"/>
      <c r="R25" s="1488"/>
      <c r="S25" s="1489"/>
    </row>
    <row r="26" spans="1:28" ht="24">
      <c r="A26" s="2831" t="s">
        <v>487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617</v>
      </c>
      <c r="R26" s="2838"/>
      <c r="S26" s="2839">
        <v>0</v>
      </c>
    </row>
    <row r="27" spans="1:28" ht="24.75" thickBot="1">
      <c r="A27" s="2834"/>
      <c r="B27" s="2835"/>
      <c r="C27" s="2836"/>
      <c r="D27" s="1193" t="s">
        <v>928</v>
      </c>
      <c r="E27" s="104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6"/>
      <c r="Q27" s="197" t="s">
        <v>470</v>
      </c>
      <c r="R27" s="201"/>
      <c r="S27" s="2840"/>
    </row>
  </sheetData>
  <mergeCells count="28">
    <mergeCell ref="A26:C27"/>
    <mergeCell ref="Q26:R26"/>
    <mergeCell ref="S26:S27"/>
    <mergeCell ref="A8:B8"/>
    <mergeCell ref="A16:C16"/>
    <mergeCell ref="A20:C20"/>
    <mergeCell ref="Q19:S19"/>
    <mergeCell ref="Q20:R20"/>
    <mergeCell ref="A23:C23"/>
    <mergeCell ref="A24:C25"/>
    <mergeCell ref="A9:C10"/>
    <mergeCell ref="E9:P9"/>
    <mergeCell ref="A11:C11"/>
    <mergeCell ref="A12:C12"/>
    <mergeCell ref="Q13:R13"/>
    <mergeCell ref="A14:C14"/>
    <mergeCell ref="C7:P7"/>
    <mergeCell ref="Q7:S7"/>
    <mergeCell ref="C8:P8"/>
    <mergeCell ref="Q8:S8"/>
    <mergeCell ref="Q10:S10"/>
    <mergeCell ref="A2:S2"/>
    <mergeCell ref="A1:S1"/>
    <mergeCell ref="A3:S3"/>
    <mergeCell ref="A4:B6"/>
    <mergeCell ref="C4:S4"/>
    <mergeCell ref="C5:S5"/>
    <mergeCell ref="C6:S6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extLst>
    <ext xmlns:mx="http://schemas.microsoft.com/office/mac/excel/2008/main" uri="{64002731-A6B0-56B0-2670-7721B7C09600}">
      <mx:PLV Mode="1" OnePage="0" WScale="0"/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S37"/>
  <sheetViews>
    <sheetView zoomScale="70" zoomScaleNormal="70" zoomScaleSheetLayoutView="80" zoomScalePageLayoutView="70" workbookViewId="0">
      <selection activeCell="A6" sqref="A6:B9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37.5" customHeight="1" thickBot="1">
      <c r="A4" s="2855" t="s">
        <v>786</v>
      </c>
      <c r="B4" s="2856"/>
      <c r="C4" s="2857" t="s">
        <v>1049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 thickBot="1">
      <c r="A5" s="1592" t="s">
        <v>63</v>
      </c>
      <c r="B5" s="1591"/>
      <c r="C5" s="2867" t="s">
        <v>1190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970"/>
      <c r="Q5" s="2868" t="s">
        <v>564</v>
      </c>
      <c r="R5" s="2869"/>
      <c r="S5" s="2870"/>
    </row>
    <row r="6" spans="1:19" ht="28.5" customHeight="1">
      <c r="A6" s="2988" t="s">
        <v>62</v>
      </c>
      <c r="B6" s="2989"/>
      <c r="C6" s="3430" t="s">
        <v>1417</v>
      </c>
      <c r="D6" s="3430"/>
      <c r="E6" s="3430"/>
      <c r="F6" s="3430"/>
      <c r="G6" s="3430"/>
      <c r="H6" s="3430"/>
      <c r="I6" s="3430"/>
      <c r="J6" s="3430"/>
      <c r="K6" s="3430"/>
      <c r="L6" s="3430"/>
      <c r="M6" s="3430"/>
      <c r="N6" s="3430"/>
      <c r="O6" s="3430"/>
      <c r="P6" s="3431"/>
      <c r="Q6" s="2921" t="s">
        <v>1406</v>
      </c>
      <c r="R6" s="2922"/>
      <c r="S6" s="2923"/>
    </row>
    <row r="7" spans="1:19">
      <c r="A7" s="3657"/>
      <c r="B7" s="3658"/>
      <c r="C7" s="3022" t="s">
        <v>1051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1613" t="s">
        <v>613</v>
      </c>
      <c r="R7" s="1069"/>
      <c r="S7" s="1070"/>
    </row>
    <row r="8" spans="1:19" ht="24.75" thickBot="1">
      <c r="A8" s="3657"/>
      <c r="B8" s="3658"/>
      <c r="C8" s="3630" t="s">
        <v>1052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1004" t="s">
        <v>1014</v>
      </c>
      <c r="R8" s="1005"/>
      <c r="S8" s="1006"/>
    </row>
    <row r="9" spans="1:19" ht="24.75" thickBot="1">
      <c r="A9" s="3659"/>
      <c r="B9" s="3660"/>
      <c r="C9" s="3631" t="s">
        <v>1053</v>
      </c>
      <c r="D9" s="3632"/>
      <c r="E9" s="3632"/>
      <c r="F9" s="3632"/>
      <c r="G9" s="3632"/>
      <c r="H9" s="3632"/>
      <c r="I9" s="3632"/>
      <c r="J9" s="3632"/>
      <c r="K9" s="3632"/>
      <c r="L9" s="3632"/>
      <c r="M9" s="3632"/>
      <c r="N9" s="3632"/>
      <c r="O9" s="3632"/>
      <c r="P9" s="3633"/>
      <c r="Q9" s="324" t="s">
        <v>525</v>
      </c>
      <c r="R9" s="598"/>
      <c r="S9" s="326" t="s">
        <v>502</v>
      </c>
    </row>
    <row r="10" spans="1:19">
      <c r="A10" s="3006" t="s">
        <v>499</v>
      </c>
      <c r="B10" s="3007"/>
      <c r="C10" s="3008"/>
      <c r="D10" s="1608" t="s">
        <v>585</v>
      </c>
      <c r="E10" s="2909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2913" t="s">
        <v>1268</v>
      </c>
      <c r="R10" s="2914"/>
      <c r="S10" s="673" t="s">
        <v>1269</v>
      </c>
    </row>
    <row r="11" spans="1:19" ht="24.75" thickBot="1">
      <c r="A11" s="3009"/>
      <c r="B11" s="3010"/>
      <c r="C11" s="3011"/>
      <c r="D11" s="671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1626"/>
      <c r="R11" s="1597"/>
      <c r="S11" s="674"/>
    </row>
    <row r="12" spans="1:19" ht="24.75" customHeight="1" thickBot="1">
      <c r="A12" s="653">
        <v>1</v>
      </c>
      <c r="B12" s="2911" t="s">
        <v>1191</v>
      </c>
      <c r="C12" s="2912"/>
      <c r="D12" s="238">
        <v>5</v>
      </c>
      <c r="E12" s="571">
        <v>5</v>
      </c>
      <c r="F12" s="477"/>
      <c r="G12" s="805"/>
      <c r="H12" s="477"/>
      <c r="I12" s="115"/>
      <c r="J12" s="478"/>
      <c r="K12" s="115"/>
      <c r="L12" s="115"/>
      <c r="M12" s="115"/>
      <c r="N12" s="115"/>
      <c r="O12" s="115"/>
      <c r="P12" s="577"/>
      <c r="Q12" s="324" t="s">
        <v>510</v>
      </c>
      <c r="R12" s="325"/>
      <c r="S12" s="517"/>
    </row>
    <row r="13" spans="1:19">
      <c r="A13" s="633">
        <v>2</v>
      </c>
      <c r="B13" s="2899" t="s">
        <v>1192</v>
      </c>
      <c r="C13" s="2900"/>
      <c r="D13" s="246">
        <v>5</v>
      </c>
      <c r="E13" s="1609"/>
      <c r="F13" s="1619">
        <v>5</v>
      </c>
      <c r="G13" s="1601"/>
      <c r="H13" s="248"/>
      <c r="I13" s="248"/>
      <c r="J13" s="654"/>
      <c r="K13" s="248"/>
      <c r="L13" s="248"/>
      <c r="M13" s="248"/>
      <c r="N13" s="248"/>
      <c r="O13" s="248"/>
      <c r="P13" s="249"/>
      <c r="Q13" s="121" t="s">
        <v>1197</v>
      </c>
      <c r="R13" s="1602"/>
      <c r="S13" s="188"/>
    </row>
    <row r="14" spans="1:19" ht="24.75" customHeight="1" thickBot="1">
      <c r="A14" s="1603">
        <v>3</v>
      </c>
      <c r="B14" s="2971" t="s">
        <v>1193</v>
      </c>
      <c r="C14" s="2972"/>
      <c r="D14" s="1599">
        <v>10</v>
      </c>
      <c r="E14" s="1610"/>
      <c r="F14" s="1631">
        <v>10</v>
      </c>
      <c r="G14" s="1620"/>
      <c r="H14" s="1617"/>
      <c r="I14" s="1617"/>
      <c r="J14" s="1617"/>
      <c r="K14" s="1617"/>
      <c r="L14" s="1617"/>
      <c r="M14" s="1617"/>
      <c r="N14" s="1617"/>
      <c r="O14" s="1617"/>
      <c r="P14" s="1610"/>
      <c r="Q14" s="73"/>
      <c r="R14" s="74"/>
      <c r="S14" s="75"/>
    </row>
    <row r="15" spans="1:19" ht="24.75" customHeight="1" thickBot="1">
      <c r="A15" s="1593">
        <v>4</v>
      </c>
      <c r="B15" s="2971" t="s">
        <v>1194</v>
      </c>
      <c r="C15" s="2972"/>
      <c r="D15" s="1599">
        <v>20</v>
      </c>
      <c r="E15" s="1601"/>
      <c r="F15" s="251"/>
      <c r="G15" s="1630"/>
      <c r="H15" s="147">
        <v>10</v>
      </c>
      <c r="I15" s="258">
        <v>10</v>
      </c>
      <c r="J15" s="252"/>
      <c r="K15" s="1601"/>
      <c r="L15" s="1601"/>
      <c r="M15" s="1601"/>
      <c r="N15" s="1601"/>
      <c r="O15" s="1601"/>
      <c r="P15" s="253"/>
      <c r="Q15" s="324" t="s">
        <v>511</v>
      </c>
      <c r="R15" s="325"/>
      <c r="S15" s="517"/>
    </row>
    <row r="16" spans="1:19">
      <c r="A16" s="1621">
        <v>5</v>
      </c>
      <c r="B16" s="2879" t="s">
        <v>1232</v>
      </c>
      <c r="C16" s="2880"/>
      <c r="D16" s="1599">
        <v>15</v>
      </c>
      <c r="E16" s="1611"/>
      <c r="F16" s="1612"/>
      <c r="G16" s="1601"/>
      <c r="H16" s="258">
        <v>5</v>
      </c>
      <c r="I16" s="147">
        <v>5</v>
      </c>
      <c r="J16" s="262">
        <v>5</v>
      </c>
      <c r="K16" s="1601"/>
      <c r="L16" s="1601"/>
      <c r="M16" s="1601"/>
      <c r="N16" s="1601"/>
      <c r="O16" s="1601"/>
      <c r="P16" s="253"/>
      <c r="Q16" s="121"/>
      <c r="R16" s="208"/>
      <c r="S16" s="188"/>
    </row>
    <row r="17" spans="1:19" ht="24.75" thickBot="1">
      <c r="A17" s="1621">
        <v>6</v>
      </c>
      <c r="B17" s="2879" t="s">
        <v>1195</v>
      </c>
      <c r="C17" s="2880"/>
      <c r="D17" s="1599">
        <v>35</v>
      </c>
      <c r="E17" s="1601"/>
      <c r="F17" s="251"/>
      <c r="G17" s="1601"/>
      <c r="H17" s="251"/>
      <c r="I17" s="147">
        <v>4.4000000000000004</v>
      </c>
      <c r="J17" s="147">
        <v>4.4000000000000004</v>
      </c>
      <c r="K17" s="147">
        <v>4.4000000000000004</v>
      </c>
      <c r="L17" s="147">
        <v>4.4000000000000004</v>
      </c>
      <c r="M17" s="147">
        <v>4.4000000000000004</v>
      </c>
      <c r="N17" s="147">
        <v>4.4000000000000004</v>
      </c>
      <c r="O17" s="147">
        <v>4.4000000000000004</v>
      </c>
      <c r="P17" s="147">
        <v>4.4000000000000004</v>
      </c>
      <c r="Q17" s="73"/>
      <c r="R17" s="74"/>
      <c r="S17" s="75"/>
    </row>
    <row r="18" spans="1:19" ht="24.75" customHeight="1" thickBot="1">
      <c r="A18" s="1598">
        <v>7</v>
      </c>
      <c r="B18" s="2879" t="s">
        <v>1151</v>
      </c>
      <c r="C18" s="2880"/>
      <c r="D18" s="1599">
        <v>5</v>
      </c>
      <c r="E18" s="1623"/>
      <c r="F18" s="1510"/>
      <c r="G18" s="1601"/>
      <c r="H18" s="251"/>
      <c r="I18" s="1601"/>
      <c r="J18" s="252"/>
      <c r="K18" s="1601"/>
      <c r="L18" s="1601"/>
      <c r="M18" s="1601"/>
      <c r="N18" s="1601"/>
      <c r="O18" s="147">
        <v>5</v>
      </c>
      <c r="P18" s="253"/>
      <c r="Q18" s="1594" t="s">
        <v>504</v>
      </c>
      <c r="R18" s="1595"/>
      <c r="S18" s="1596"/>
    </row>
    <row r="19" spans="1:19" ht="24" customHeight="1">
      <c r="A19" s="1598">
        <v>8</v>
      </c>
      <c r="B19" s="2973" t="s">
        <v>1196</v>
      </c>
      <c r="C19" s="2974"/>
      <c r="D19" s="200">
        <v>5</v>
      </c>
      <c r="E19" s="1601"/>
      <c r="F19" s="251"/>
      <c r="G19" s="1630"/>
      <c r="H19" s="657"/>
      <c r="I19" s="251"/>
      <c r="J19" s="1601"/>
      <c r="K19" s="1601"/>
      <c r="L19" s="1601"/>
      <c r="M19" s="1601"/>
      <c r="N19" s="1601"/>
      <c r="O19" s="1601"/>
      <c r="P19" s="147">
        <v>5</v>
      </c>
      <c r="Q19" s="2915" t="s">
        <v>12</v>
      </c>
      <c r="R19" s="2916"/>
      <c r="S19" s="213" t="s">
        <v>13</v>
      </c>
    </row>
    <row r="20" spans="1:19" ht="24" customHeight="1">
      <c r="A20" s="1598"/>
      <c r="B20" s="2879"/>
      <c r="C20" s="2880"/>
      <c r="D20" s="1604"/>
      <c r="E20" s="1601"/>
      <c r="F20" s="1509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2919"/>
      <c r="R20" s="2920"/>
      <c r="S20" s="86"/>
    </row>
    <row r="21" spans="1:19">
      <c r="A21" s="1721"/>
      <c r="B21" s="1710"/>
      <c r="C21" s="1711"/>
      <c r="D21" s="1748"/>
      <c r="E21" s="1739"/>
      <c r="F21" s="1509"/>
      <c r="G21" s="305"/>
      <c r="H21" s="305"/>
      <c r="I21" s="305"/>
      <c r="J21" s="305"/>
      <c r="K21" s="305"/>
      <c r="L21" s="305"/>
      <c r="M21" s="305"/>
      <c r="N21" s="305"/>
      <c r="O21" s="305"/>
      <c r="P21" s="491"/>
      <c r="Q21" s="1737"/>
      <c r="R21" s="1622"/>
      <c r="S21" s="1012"/>
    </row>
    <row r="22" spans="1:19">
      <c r="A22" s="1598"/>
      <c r="B22" s="2879"/>
      <c r="C22" s="2880"/>
      <c r="D22" s="1599"/>
      <c r="E22" s="1601"/>
      <c r="F22" s="1601"/>
      <c r="G22" s="1601"/>
      <c r="H22" s="1601"/>
      <c r="I22" s="1601"/>
      <c r="J22" s="1601"/>
      <c r="K22" s="1601"/>
      <c r="L22" s="1601"/>
      <c r="M22" s="1601"/>
      <c r="N22" s="1601"/>
      <c r="O22" s="1601"/>
      <c r="P22" s="253"/>
      <c r="Q22" s="1600" t="s">
        <v>371</v>
      </c>
      <c r="R22" s="1600"/>
      <c r="S22" s="675">
        <f>+Q20+S20</f>
        <v>0</v>
      </c>
    </row>
    <row r="23" spans="1:19">
      <c r="A23" s="1598"/>
      <c r="B23" s="2899"/>
      <c r="C23" s="2900"/>
      <c r="D23" s="1599"/>
      <c r="E23" s="1601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9"/>
      <c r="Q23" s="2945"/>
      <c r="R23" s="2946"/>
      <c r="S23" s="2947"/>
    </row>
    <row r="24" spans="1:19" ht="24.75" thickBot="1">
      <c r="A24" s="656"/>
      <c r="B24" s="2879"/>
      <c r="C24" s="2880"/>
      <c r="D24" s="1599"/>
      <c r="E24" s="1601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9"/>
      <c r="Q24" s="2948"/>
      <c r="R24" s="2949"/>
      <c r="S24" s="2950"/>
    </row>
    <row r="25" spans="1:19" ht="24.75" thickBot="1">
      <c r="A25" s="1598"/>
      <c r="B25" s="2879"/>
      <c r="C25" s="2880"/>
      <c r="D25" s="1599"/>
      <c r="E25" s="1601"/>
      <c r="F25" s="1601"/>
      <c r="G25" s="1601"/>
      <c r="H25" s="1601"/>
      <c r="I25" s="1601"/>
      <c r="J25" s="1601"/>
      <c r="K25" s="1601"/>
      <c r="L25" s="1601"/>
      <c r="M25" s="1601"/>
      <c r="N25" s="1601"/>
      <c r="O25" s="1601"/>
      <c r="P25" s="253"/>
      <c r="Q25" s="1594" t="s">
        <v>563</v>
      </c>
      <c r="R25" s="1595"/>
      <c r="S25" s="1596"/>
    </row>
    <row r="26" spans="1:19">
      <c r="A26" s="656"/>
      <c r="B26" s="2879"/>
      <c r="C26" s="2880"/>
      <c r="D26" s="1599"/>
      <c r="E26" s="1601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657"/>
      <c r="Q26" s="738"/>
      <c r="R26" s="1605"/>
      <c r="S26" s="1606"/>
    </row>
    <row r="27" spans="1:19">
      <c r="A27" s="3003" t="s">
        <v>61</v>
      </c>
      <c r="B27" s="3004"/>
      <c r="C27" s="3005"/>
      <c r="D27" s="111">
        <f>SUM(D12:D26)</f>
        <v>100</v>
      </c>
      <c r="E27" s="664"/>
      <c r="F27" s="665"/>
      <c r="G27" s="664"/>
      <c r="H27" s="665"/>
      <c r="I27" s="664"/>
      <c r="J27" s="665"/>
      <c r="K27" s="666"/>
      <c r="L27" s="666"/>
      <c r="M27" s="666"/>
      <c r="N27" s="666"/>
      <c r="O27" s="666"/>
      <c r="P27" s="667"/>
      <c r="Q27" s="2891"/>
      <c r="R27" s="2892"/>
      <c r="S27" s="2893"/>
    </row>
    <row r="28" spans="1:19">
      <c r="A28" s="2885" t="s">
        <v>484</v>
      </c>
      <c r="B28" s="2886"/>
      <c r="C28" s="2887"/>
      <c r="D28" s="670" t="s">
        <v>68</v>
      </c>
      <c r="E28" s="97">
        <f>SUM(E12:E26)</f>
        <v>5</v>
      </c>
      <c r="F28" s="97">
        <f>SUM(F12:F27)</f>
        <v>15</v>
      </c>
      <c r="G28" s="97">
        <f>SUM(G12:G27)</f>
        <v>0</v>
      </c>
      <c r="H28" s="97">
        <f>SUM(H12:H26)</f>
        <v>15</v>
      </c>
      <c r="I28" s="97">
        <f>SUM(I12:I27)</f>
        <v>19.399999999999999</v>
      </c>
      <c r="J28" s="97">
        <f>SUM(J12:J27)</f>
        <v>9.4</v>
      </c>
      <c r="K28" s="97">
        <f>SUM(K12:K26)</f>
        <v>4.4000000000000004</v>
      </c>
      <c r="L28" s="97">
        <f>SUM(L12:L27)</f>
        <v>4.4000000000000004</v>
      </c>
      <c r="M28" s="97">
        <f>SUM(M12:M27)</f>
        <v>4.4000000000000004</v>
      </c>
      <c r="N28" s="97">
        <f>SUM(N12:N26)</f>
        <v>4.4000000000000004</v>
      </c>
      <c r="O28" s="97">
        <f>SUM(O12:O27)</f>
        <v>9.4</v>
      </c>
      <c r="P28" s="97">
        <f>SUM(P12:P27)</f>
        <v>9.4</v>
      </c>
      <c r="Q28" s="2935"/>
      <c r="R28" s="2936"/>
      <c r="S28" s="2937"/>
    </row>
    <row r="29" spans="1:19">
      <c r="A29" s="2888"/>
      <c r="B29" s="2889"/>
      <c r="C29" s="2890"/>
      <c r="D29" s="670" t="s">
        <v>69</v>
      </c>
      <c r="E29" s="99">
        <f>E28</f>
        <v>5</v>
      </c>
      <c r="F29" s="97">
        <f t="shared" ref="F29:O29" si="0">+E29+F28</f>
        <v>20</v>
      </c>
      <c r="G29" s="97">
        <f t="shared" si="0"/>
        <v>20</v>
      </c>
      <c r="H29" s="97">
        <f t="shared" si="0"/>
        <v>35</v>
      </c>
      <c r="I29" s="97">
        <f t="shared" si="0"/>
        <v>54.4</v>
      </c>
      <c r="J29" s="97">
        <f t="shared" si="0"/>
        <v>63.8</v>
      </c>
      <c r="K29" s="97">
        <f t="shared" si="0"/>
        <v>68.2</v>
      </c>
      <c r="L29" s="97">
        <f t="shared" si="0"/>
        <v>72.600000000000009</v>
      </c>
      <c r="M29" s="97">
        <f t="shared" si="0"/>
        <v>77.000000000000014</v>
      </c>
      <c r="N29" s="97">
        <f t="shared" si="0"/>
        <v>81.40000000000002</v>
      </c>
      <c r="O29" s="97">
        <f t="shared" si="0"/>
        <v>90.800000000000026</v>
      </c>
      <c r="P29" s="98">
        <f>+O29+P28</f>
        <v>100.20000000000003</v>
      </c>
      <c r="Q29" s="2938"/>
      <c r="R29" s="2939"/>
      <c r="S29" s="2940"/>
    </row>
    <row r="30" spans="1:19">
      <c r="A30" s="2831" t="s">
        <v>487</v>
      </c>
      <c r="B30" s="2832"/>
      <c r="C30" s="2833"/>
      <c r="D30" s="668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3"/>
      <c r="Q30" s="2837" t="s">
        <v>614</v>
      </c>
      <c r="R30" s="2838"/>
      <c r="S30" s="2839">
        <f>P31</f>
        <v>0</v>
      </c>
    </row>
    <row r="31" spans="1:19" ht="24.75" thickBot="1">
      <c r="A31" s="2834"/>
      <c r="B31" s="2835"/>
      <c r="C31" s="2836"/>
      <c r="D31" s="669" t="s">
        <v>72</v>
      </c>
      <c r="E31" s="104">
        <f>E30</f>
        <v>0</v>
      </c>
      <c r="F31" s="105">
        <f>SUM(E30:F30)</f>
        <v>0</v>
      </c>
      <c r="G31" s="105">
        <f>SUM(E30:G30)</f>
        <v>0</v>
      </c>
      <c r="H31" s="105">
        <f>SUM(E30:H30)</f>
        <v>0</v>
      </c>
      <c r="I31" s="105">
        <f>SUM(E30:I30)</f>
        <v>0</v>
      </c>
      <c r="J31" s="105">
        <f>SUM(E30:J30)</f>
        <v>0</v>
      </c>
      <c r="K31" s="105">
        <f>SUM(E30:K30)</f>
        <v>0</v>
      </c>
      <c r="L31" s="105">
        <f>SUM(E30:L30)</f>
        <v>0</v>
      </c>
      <c r="M31" s="105">
        <f>SUM(E30:M30)</f>
        <v>0</v>
      </c>
      <c r="N31" s="105">
        <f>SUM(E30:N30)</f>
        <v>0</v>
      </c>
      <c r="O31" s="105">
        <f>SUM(E30:O30)</f>
        <v>0</v>
      </c>
      <c r="P31" s="106">
        <f>SUM(E30:P30)</f>
        <v>0</v>
      </c>
      <c r="Q31" s="197"/>
      <c r="R31" s="201"/>
      <c r="S31" s="2840"/>
    </row>
    <row r="32" spans="1:19" ht="24" hidden="1" customHeight="1">
      <c r="A32" s="1712" t="s">
        <v>386</v>
      </c>
      <c r="B32" s="1713"/>
      <c r="C32" s="1713"/>
      <c r="D32" s="1713"/>
      <c r="E32" s="1713"/>
      <c r="F32" s="1713"/>
      <c r="G32" s="1713"/>
      <c r="H32" s="1713"/>
      <c r="I32" s="1713"/>
      <c r="J32" s="1713"/>
      <c r="K32" s="1713"/>
      <c r="L32" s="1713"/>
      <c r="M32" s="1713"/>
      <c r="N32" s="1713"/>
      <c r="O32" s="1713"/>
      <c r="P32" s="1713"/>
      <c r="Q32" s="1713"/>
      <c r="R32" s="1713"/>
      <c r="S32" s="1714"/>
    </row>
    <row r="33" spans="1:19" ht="24.75" hidden="1" customHeight="1" thickBot="1">
      <c r="A33" s="1715" t="s">
        <v>387</v>
      </c>
      <c r="B33" s="1716"/>
      <c r="C33" s="1716"/>
      <c r="D33" s="1716"/>
      <c r="E33" s="1716"/>
      <c r="F33" s="1716"/>
      <c r="G33" s="1716"/>
      <c r="H33" s="1716"/>
      <c r="I33" s="1716"/>
      <c r="J33" s="1716"/>
      <c r="K33" s="1716"/>
      <c r="L33" s="1716"/>
      <c r="M33" s="1716"/>
      <c r="N33" s="1716"/>
      <c r="O33" s="1716"/>
      <c r="P33" s="1716"/>
      <c r="Q33" s="1716"/>
      <c r="R33" s="1716"/>
      <c r="S33" s="1717"/>
    </row>
    <row r="34" spans="1:19" hidden="1">
      <c r="Q34" s="2847" t="s">
        <v>719</v>
      </c>
      <c r="R34" s="2847"/>
      <c r="S34" s="2847"/>
    </row>
    <row r="35" spans="1:19" hidden="1">
      <c r="Q35" s="458"/>
      <c r="R35" s="865"/>
      <c r="S35" s="275"/>
    </row>
    <row r="36" spans="1:19" hidden="1">
      <c r="Q36" s="2829" t="s">
        <v>720</v>
      </c>
      <c r="R36" s="2829"/>
      <c r="S36" s="2829"/>
    </row>
    <row r="37" spans="1:19" hidden="1">
      <c r="Q37" s="2830" t="s">
        <v>731</v>
      </c>
      <c r="R37" s="2830"/>
      <c r="S37" s="2830"/>
    </row>
  </sheetData>
  <mergeCells count="44">
    <mergeCell ref="Q36:S36"/>
    <mergeCell ref="Q37:S37"/>
    <mergeCell ref="A30:C31"/>
    <mergeCell ref="Q30:R30"/>
    <mergeCell ref="S30:S31"/>
    <mergeCell ref="Q34:S34"/>
    <mergeCell ref="B25:C25"/>
    <mergeCell ref="B26:C26"/>
    <mergeCell ref="A27:C27"/>
    <mergeCell ref="Q27:S27"/>
    <mergeCell ref="A28:C29"/>
    <mergeCell ref="Q28:S28"/>
    <mergeCell ref="Q29:S29"/>
    <mergeCell ref="B20:C20"/>
    <mergeCell ref="Q20:R20"/>
    <mergeCell ref="B22:C22"/>
    <mergeCell ref="B23:C23"/>
    <mergeCell ref="Q23:S24"/>
    <mergeCell ref="B24:C24"/>
    <mergeCell ref="Q19:R19"/>
    <mergeCell ref="B13:C13"/>
    <mergeCell ref="Q10:R10"/>
    <mergeCell ref="B14:C14"/>
    <mergeCell ref="B15:C15"/>
    <mergeCell ref="B16:C16"/>
    <mergeCell ref="B17:C17"/>
    <mergeCell ref="B18:C18"/>
    <mergeCell ref="B19:C19"/>
    <mergeCell ref="A6:B9"/>
    <mergeCell ref="A2:S2"/>
    <mergeCell ref="B12:C12"/>
    <mergeCell ref="A1:S1"/>
    <mergeCell ref="A3:S3"/>
    <mergeCell ref="A4:B4"/>
    <mergeCell ref="C4:S4"/>
    <mergeCell ref="C5:P5"/>
    <mergeCell ref="Q5:S5"/>
    <mergeCell ref="Q6:S6"/>
    <mergeCell ref="A10:C11"/>
    <mergeCell ref="E10:P10"/>
    <mergeCell ref="C6:P6"/>
    <mergeCell ref="C7:P7"/>
    <mergeCell ref="C8:P8"/>
    <mergeCell ref="C9:P9"/>
  </mergeCells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/>
  <headerFooter scaleWithDoc="0" alignWithMargins="0">
    <oddHeader>&amp;R&amp;"Angsana New,ธรรมดา"&amp;18 30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  <pageSetUpPr fitToPage="1"/>
  </sheetPr>
  <dimension ref="A1:S37"/>
  <sheetViews>
    <sheetView view="pageLayout" zoomScaleNormal="90" zoomScaleSheetLayoutView="80" workbookViewId="0">
      <selection activeCell="F28" sqref="F28"/>
    </sheetView>
  </sheetViews>
  <sheetFormatPr defaultColWidth="8.5703125" defaultRowHeight="24"/>
  <cols>
    <col min="1" max="1" width="8.5703125" style="15"/>
    <col min="2" max="2" width="15.85546875" style="15" customWidth="1"/>
    <col min="3" max="3" width="43.42578125" style="15" customWidth="1"/>
    <col min="4" max="4" width="18.5703125" style="15" customWidth="1"/>
    <col min="5" max="6" width="3.5703125" style="15" customWidth="1"/>
    <col min="7" max="10" width="4.42578125" style="15" customWidth="1"/>
    <col min="11" max="12" width="4" style="15" customWidth="1"/>
    <col min="13" max="13" width="4" style="15" bestFit="1" customWidth="1"/>
    <col min="14" max="14" width="3.85546875" style="15" bestFit="1" customWidth="1"/>
    <col min="15" max="15" width="3.5703125" style="15" customWidth="1"/>
    <col min="16" max="16" width="3.85546875" style="15" bestFit="1" customWidth="1"/>
    <col min="17" max="17" width="8.5703125" style="15"/>
    <col min="18" max="18" width="16.5703125" style="15" customWidth="1"/>
    <col min="19" max="19" width="20.8554687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2996" t="s">
        <v>1439</v>
      </c>
      <c r="B3" s="2997"/>
      <c r="C3" s="2997"/>
      <c r="D3" s="2997"/>
      <c r="E3" s="2997"/>
      <c r="F3" s="2997"/>
      <c r="G3" s="2997"/>
      <c r="H3" s="2997"/>
      <c r="I3" s="2997"/>
      <c r="J3" s="2997"/>
      <c r="K3" s="2997"/>
      <c r="L3" s="2997"/>
      <c r="M3" s="2997"/>
      <c r="N3" s="2997"/>
      <c r="O3" s="2997"/>
      <c r="P3" s="2997"/>
      <c r="Q3" s="2997"/>
      <c r="R3" s="2997"/>
      <c r="S3" s="2998"/>
    </row>
    <row r="4" spans="1:19">
      <c r="A4" s="2855" t="s">
        <v>156</v>
      </c>
      <c r="B4" s="2856"/>
      <c r="C4" s="3319" t="s">
        <v>230</v>
      </c>
      <c r="D4" s="3320"/>
      <c r="E4" s="3320"/>
      <c r="F4" s="3320"/>
      <c r="G4" s="3320"/>
      <c r="H4" s="3320"/>
      <c r="I4" s="3320"/>
      <c r="J4" s="3320"/>
      <c r="K4" s="3320"/>
      <c r="L4" s="3320"/>
      <c r="M4" s="3320"/>
      <c r="N4" s="3320"/>
      <c r="O4" s="3320"/>
      <c r="P4" s="3320"/>
      <c r="Q4" s="3320"/>
      <c r="R4" s="3320"/>
      <c r="S4" s="3321"/>
    </row>
    <row r="5" spans="1:19" ht="24.75" thickBot="1">
      <c r="A5" s="3168"/>
      <c r="B5" s="3169"/>
      <c r="C5" s="3333"/>
      <c r="D5" s="3334"/>
      <c r="E5" s="3334"/>
      <c r="F5" s="3334"/>
      <c r="G5" s="3334"/>
      <c r="H5" s="3334"/>
      <c r="I5" s="3334"/>
      <c r="J5" s="3334"/>
      <c r="K5" s="3334"/>
      <c r="L5" s="3334"/>
      <c r="M5" s="3334"/>
      <c r="N5" s="3334"/>
      <c r="O5" s="3334"/>
      <c r="P5" s="3334"/>
      <c r="Q5" s="3334"/>
      <c r="R5" s="3334"/>
      <c r="S5" s="3335"/>
    </row>
    <row r="6" spans="1:19">
      <c r="A6" s="2941" t="s">
        <v>231</v>
      </c>
      <c r="B6" s="2942"/>
      <c r="C6" s="2925" t="s">
        <v>1413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3019" t="s">
        <v>564</v>
      </c>
      <c r="R6" s="3020"/>
      <c r="S6" s="3021"/>
    </row>
    <row r="7" spans="1:19" ht="24" customHeight="1">
      <c r="A7" s="3130"/>
      <c r="B7" s="2981"/>
      <c r="C7" s="2928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2921" t="s">
        <v>1785</v>
      </c>
      <c r="R7" s="2922"/>
      <c r="S7" s="2923"/>
    </row>
    <row r="8" spans="1:19" ht="21" customHeight="1">
      <c r="A8" s="2871" t="s">
        <v>62</v>
      </c>
      <c r="B8" s="2872"/>
      <c r="C8" s="2875" t="s">
        <v>1017</v>
      </c>
      <c r="D8" s="2876"/>
      <c r="E8" s="2876"/>
      <c r="F8" s="2876"/>
      <c r="G8" s="2876"/>
      <c r="H8" s="2876"/>
      <c r="I8" s="2876"/>
      <c r="J8" s="2876"/>
      <c r="K8" s="2876"/>
      <c r="L8" s="2876"/>
      <c r="M8" s="2876"/>
      <c r="N8" s="2876"/>
      <c r="O8" s="2876"/>
      <c r="P8" s="2931"/>
      <c r="Q8" s="73" t="s">
        <v>613</v>
      </c>
      <c r="R8" s="80"/>
      <c r="S8" s="75"/>
    </row>
    <row r="9" spans="1:19" ht="24.75" customHeight="1" thickBot="1">
      <c r="A9" s="2873"/>
      <c r="B9" s="2874"/>
      <c r="C9" s="2877"/>
      <c r="D9" s="2878"/>
      <c r="E9" s="2878"/>
      <c r="F9" s="2878"/>
      <c r="G9" s="2878"/>
      <c r="H9" s="2878"/>
      <c r="I9" s="2878"/>
      <c r="J9" s="2878"/>
      <c r="K9" s="2878"/>
      <c r="L9" s="2878"/>
      <c r="M9" s="2878"/>
      <c r="N9" s="2878"/>
      <c r="O9" s="2878"/>
      <c r="P9" s="2957"/>
      <c r="Q9" s="3041" t="s">
        <v>1014</v>
      </c>
      <c r="R9" s="3042"/>
      <c r="S9" s="3043"/>
    </row>
    <row r="10" spans="1:19" ht="24.75" thickBot="1">
      <c r="A10" s="2903" t="s">
        <v>499</v>
      </c>
      <c r="B10" s="2904"/>
      <c r="C10" s="2904"/>
      <c r="D10" s="2273" t="s">
        <v>593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525</v>
      </c>
      <c r="R10" s="325"/>
      <c r="S10" s="326" t="s">
        <v>502</v>
      </c>
    </row>
    <row r="11" spans="1:19" ht="24" customHeight="1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340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3277" t="s">
        <v>1283</v>
      </c>
      <c r="R11" s="3596"/>
      <c r="S11" s="3661" t="s">
        <v>503</v>
      </c>
    </row>
    <row r="12" spans="1:19" ht="24.75" thickBot="1">
      <c r="A12" s="3613" t="s">
        <v>1027</v>
      </c>
      <c r="B12" s="3614"/>
      <c r="C12" s="3615"/>
      <c r="D12" s="198"/>
      <c r="E12" s="351"/>
      <c r="F12" s="353"/>
      <c r="G12" s="351"/>
      <c r="H12" s="353"/>
      <c r="I12" s="351"/>
      <c r="J12" s="354"/>
      <c r="K12" s="351"/>
      <c r="L12" s="351"/>
      <c r="M12" s="351"/>
      <c r="N12" s="351"/>
      <c r="O12" s="351"/>
      <c r="P12" s="355"/>
      <c r="Q12" s="3599"/>
      <c r="R12" s="3600"/>
      <c r="S12" s="3662"/>
    </row>
    <row r="13" spans="1:19" ht="24.75" thickBot="1">
      <c r="A13" s="3114" t="s">
        <v>1019</v>
      </c>
      <c r="B13" s="3115"/>
      <c r="C13" s="3116"/>
      <c r="D13" s="199">
        <v>10</v>
      </c>
      <c r="E13" s="1015">
        <v>10</v>
      </c>
      <c r="F13" s="457"/>
      <c r="G13" s="763"/>
      <c r="H13" s="1030"/>
      <c r="I13" s="863"/>
      <c r="J13" s="1016"/>
      <c r="K13" s="863"/>
      <c r="L13" s="863"/>
      <c r="M13" s="863"/>
      <c r="N13" s="863"/>
      <c r="O13" s="863"/>
      <c r="P13" s="1017"/>
      <c r="Q13" s="324" t="s">
        <v>510</v>
      </c>
      <c r="R13" s="325"/>
      <c r="S13" s="517"/>
    </row>
    <row r="14" spans="1:19">
      <c r="A14" s="3052" t="s">
        <v>1020</v>
      </c>
      <c r="B14" s="3053"/>
      <c r="C14" s="3054"/>
      <c r="D14" s="200">
        <v>20</v>
      </c>
      <c r="E14" s="454"/>
      <c r="F14" s="859">
        <v>20</v>
      </c>
      <c r="G14" s="454"/>
      <c r="H14" s="773"/>
      <c r="I14" s="454"/>
      <c r="J14" s="768"/>
      <c r="K14" s="454"/>
      <c r="L14" s="454"/>
      <c r="M14" s="454"/>
      <c r="N14" s="454"/>
      <c r="O14" s="454"/>
      <c r="P14" s="455"/>
      <c r="Q14" s="2951" t="s">
        <v>19</v>
      </c>
      <c r="R14" s="2952"/>
      <c r="S14" s="188"/>
    </row>
    <row r="15" spans="1:19" ht="24.75" thickBot="1">
      <c r="A15" s="3052" t="s">
        <v>1021</v>
      </c>
      <c r="B15" s="3053"/>
      <c r="C15" s="3054"/>
      <c r="D15" s="200">
        <v>20</v>
      </c>
      <c r="E15" s="454"/>
      <c r="F15" s="773"/>
      <c r="G15" s="1015">
        <v>20</v>
      </c>
      <c r="H15" s="1018"/>
      <c r="I15" s="457"/>
      <c r="J15" s="760"/>
      <c r="K15" s="457"/>
      <c r="L15" s="457"/>
      <c r="M15" s="457"/>
      <c r="N15" s="457"/>
      <c r="O15" s="457"/>
      <c r="P15" s="1019"/>
      <c r="Q15" s="73"/>
      <c r="R15" s="74"/>
      <c r="S15" s="75"/>
    </row>
    <row r="16" spans="1:19" ht="24.75" thickBot="1">
      <c r="A16" s="3052" t="s">
        <v>1022</v>
      </c>
      <c r="B16" s="3053"/>
      <c r="C16" s="3054"/>
      <c r="D16" s="200">
        <v>20</v>
      </c>
      <c r="E16" s="454"/>
      <c r="F16" s="773"/>
      <c r="G16" s="859">
        <v>20</v>
      </c>
      <c r="H16" s="773"/>
      <c r="I16" s="454"/>
      <c r="J16" s="768"/>
      <c r="K16" s="454"/>
      <c r="L16" s="454"/>
      <c r="M16" s="454"/>
      <c r="N16" s="454"/>
      <c r="O16" s="454"/>
      <c r="P16" s="455"/>
      <c r="Q16" s="324" t="s">
        <v>621</v>
      </c>
      <c r="R16" s="325"/>
      <c r="S16" s="517"/>
    </row>
    <row r="17" spans="1:19">
      <c r="A17" s="3052" t="s">
        <v>1023</v>
      </c>
      <c r="B17" s="3053"/>
      <c r="C17" s="3054"/>
      <c r="D17" s="200">
        <v>5</v>
      </c>
      <c r="E17" s="454"/>
      <c r="F17" s="773"/>
      <c r="G17" s="1015">
        <v>5</v>
      </c>
      <c r="H17" s="1018"/>
      <c r="I17" s="457"/>
      <c r="J17" s="457"/>
      <c r="K17" s="457"/>
      <c r="L17" s="457"/>
      <c r="M17" s="457"/>
      <c r="N17" s="457"/>
      <c r="O17" s="457"/>
      <c r="P17" s="1019"/>
      <c r="Q17" s="2951"/>
      <c r="R17" s="2952"/>
      <c r="S17" s="2953"/>
    </row>
    <row r="18" spans="1:19" ht="24.75" thickBot="1">
      <c r="A18" s="2252" t="s">
        <v>1024</v>
      </c>
      <c r="B18" s="2253"/>
      <c r="C18" s="2254"/>
      <c r="D18" s="200"/>
      <c r="E18" s="454"/>
      <c r="F18" s="773"/>
      <c r="G18" s="1015"/>
      <c r="H18" s="1020"/>
      <c r="I18" s="1015"/>
      <c r="J18" s="1021"/>
      <c r="K18" s="1015"/>
      <c r="L18" s="1015"/>
      <c r="M18" s="1015"/>
      <c r="N18" s="1015"/>
      <c r="O18" s="1015"/>
      <c r="P18" s="862"/>
      <c r="Q18" s="73"/>
      <c r="R18" s="74"/>
      <c r="S18" s="75"/>
    </row>
    <row r="19" spans="1:19" ht="24.75" thickBot="1">
      <c r="A19" s="3052" t="s">
        <v>1025</v>
      </c>
      <c r="B19" s="3053"/>
      <c r="C19" s="3054"/>
      <c r="D19" s="200">
        <v>10</v>
      </c>
      <c r="E19" s="454"/>
      <c r="F19" s="773"/>
      <c r="G19" s="457"/>
      <c r="H19" s="1018"/>
      <c r="I19" s="457"/>
      <c r="J19" s="760"/>
      <c r="K19" s="457"/>
      <c r="L19" s="457"/>
      <c r="M19" s="457"/>
      <c r="N19" s="1015">
        <v>5</v>
      </c>
      <c r="O19" s="1015">
        <v>5</v>
      </c>
      <c r="P19" s="1019"/>
      <c r="Q19" s="3035" t="s">
        <v>504</v>
      </c>
      <c r="R19" s="3036"/>
      <c r="S19" s="3037"/>
    </row>
    <row r="20" spans="1:19">
      <c r="A20" s="3052" t="s">
        <v>1026</v>
      </c>
      <c r="B20" s="3053"/>
      <c r="C20" s="3054"/>
      <c r="D20" s="200">
        <v>15</v>
      </c>
      <c r="E20" s="454"/>
      <c r="F20" s="773"/>
      <c r="G20" s="457"/>
      <c r="H20" s="1018"/>
      <c r="I20" s="457"/>
      <c r="J20" s="760"/>
      <c r="K20" s="457"/>
      <c r="L20" s="457"/>
      <c r="M20" s="457"/>
      <c r="N20" s="457"/>
      <c r="O20" s="1015">
        <v>15</v>
      </c>
      <c r="P20" s="1019"/>
      <c r="Q20" s="3055" t="s">
        <v>12</v>
      </c>
      <c r="R20" s="3056"/>
      <c r="S20" s="213" t="s">
        <v>13</v>
      </c>
    </row>
    <row r="21" spans="1:19">
      <c r="A21" s="3052"/>
      <c r="B21" s="3053"/>
      <c r="C21" s="3054"/>
      <c r="D21" s="166"/>
      <c r="E21" s="343"/>
      <c r="F21" s="344"/>
      <c r="G21" s="343"/>
      <c r="H21" s="344"/>
      <c r="I21" s="343"/>
      <c r="J21" s="345"/>
      <c r="K21" s="343"/>
      <c r="L21" s="343"/>
      <c r="M21" s="343"/>
      <c r="N21" s="343"/>
      <c r="O21" s="343"/>
      <c r="P21" s="347"/>
      <c r="Q21" s="3663"/>
      <c r="R21" s="3284"/>
      <c r="S21" s="86"/>
    </row>
    <row r="22" spans="1:19" ht="24.75" thickBot="1">
      <c r="A22" s="3155"/>
      <c r="B22" s="3156"/>
      <c r="C22" s="3157"/>
      <c r="D22" s="166"/>
      <c r="E22" s="343"/>
      <c r="F22" s="344"/>
      <c r="G22" s="343"/>
      <c r="H22" s="344"/>
      <c r="I22" s="343"/>
      <c r="J22" s="345"/>
      <c r="K22" s="343"/>
      <c r="L22" s="343"/>
      <c r="M22" s="343"/>
      <c r="N22" s="343"/>
      <c r="O22" s="343"/>
      <c r="P22" s="347"/>
      <c r="Q22" s="3174" t="s">
        <v>14</v>
      </c>
      <c r="R22" s="3175"/>
      <c r="S22" s="630">
        <f>Q21+S21</f>
        <v>0</v>
      </c>
    </row>
    <row r="23" spans="1:19" ht="24.75" thickBot="1">
      <c r="A23" s="3003"/>
      <c r="B23" s="3004"/>
      <c r="C23" s="3005"/>
      <c r="D23" s="167"/>
      <c r="E23" s="707"/>
      <c r="F23" s="708"/>
      <c r="G23" s="707"/>
      <c r="H23" s="708"/>
      <c r="I23" s="707"/>
      <c r="J23" s="709"/>
      <c r="K23" s="707"/>
      <c r="L23" s="707"/>
      <c r="M23" s="707"/>
      <c r="N23" s="707"/>
      <c r="O23" s="707"/>
      <c r="P23" s="622"/>
      <c r="Q23" s="3035" t="s">
        <v>624</v>
      </c>
      <c r="R23" s="3036"/>
      <c r="S23" s="3037"/>
    </row>
    <row r="24" spans="1:19">
      <c r="A24" s="2894" t="s">
        <v>61</v>
      </c>
      <c r="B24" s="2895"/>
      <c r="C24" s="2896"/>
      <c r="D24" s="92">
        <f>SUM(D12:D23)</f>
        <v>100</v>
      </c>
      <c r="E24" s="93"/>
      <c r="F24" s="94"/>
      <c r="G24" s="93"/>
      <c r="H24" s="94"/>
      <c r="I24" s="93"/>
      <c r="J24" s="94"/>
      <c r="K24" s="95"/>
      <c r="L24" s="95"/>
      <c r="M24" s="95"/>
      <c r="N24" s="95"/>
      <c r="O24" s="95"/>
      <c r="P24" s="96"/>
      <c r="Q24" s="2951" t="s">
        <v>232</v>
      </c>
      <c r="R24" s="2952"/>
      <c r="S24" s="2953"/>
    </row>
    <row r="25" spans="1:19">
      <c r="A25" s="2885" t="s">
        <v>484</v>
      </c>
      <c r="B25" s="2886"/>
      <c r="C25" s="2887"/>
      <c r="D25" s="172" t="s">
        <v>68</v>
      </c>
      <c r="E25" s="97">
        <f>+E13</f>
        <v>10</v>
      </c>
      <c r="F25" s="97">
        <f>+F14</f>
        <v>20</v>
      </c>
      <c r="G25" s="97">
        <f>+G15+G16+G17</f>
        <v>45</v>
      </c>
      <c r="H25" s="97">
        <f>+H17</f>
        <v>0</v>
      </c>
      <c r="I25" s="97">
        <f>+I16+I17</f>
        <v>0</v>
      </c>
      <c r="J25" s="97">
        <f>+J17</f>
        <v>0</v>
      </c>
      <c r="K25" s="97">
        <f>+K17</f>
        <v>0</v>
      </c>
      <c r="L25" s="97">
        <f>+L17</f>
        <v>0</v>
      </c>
      <c r="M25" s="97">
        <f>+M17</f>
        <v>0</v>
      </c>
      <c r="N25" s="97">
        <f>+N19</f>
        <v>5</v>
      </c>
      <c r="O25" s="97">
        <f>+O19+O20</f>
        <v>20</v>
      </c>
      <c r="P25" s="98"/>
      <c r="Q25" s="2935"/>
      <c r="R25" s="2936"/>
      <c r="S25" s="2937"/>
    </row>
    <row r="26" spans="1:19">
      <c r="A26" s="2888"/>
      <c r="B26" s="2889"/>
      <c r="C26" s="2890"/>
      <c r="D26" s="175" t="s">
        <v>69</v>
      </c>
      <c r="E26" s="99">
        <f>E25</f>
        <v>10</v>
      </c>
      <c r="F26" s="97">
        <f>SUM(E25:F25)</f>
        <v>30</v>
      </c>
      <c r="G26" s="97">
        <f>SUM(E25:G25)</f>
        <v>75</v>
      </c>
      <c r="H26" s="97">
        <f>SUM(E25:H25)</f>
        <v>75</v>
      </c>
      <c r="I26" s="97">
        <f>SUM(E25:I25)</f>
        <v>75</v>
      </c>
      <c r="J26" s="97">
        <f>SUM(E25:J25)</f>
        <v>75</v>
      </c>
      <c r="K26" s="97">
        <f>SUM(E25:K25)</f>
        <v>75</v>
      </c>
      <c r="L26" s="97">
        <f>SUM(E25:L25)</f>
        <v>75</v>
      </c>
      <c r="M26" s="97">
        <f>SUM(E25:M25)</f>
        <v>75</v>
      </c>
      <c r="N26" s="97">
        <f>SUM(E25:N25)</f>
        <v>80</v>
      </c>
      <c r="O26" s="97">
        <f>SUM(E25:O25)</f>
        <v>100</v>
      </c>
      <c r="P26" s="97">
        <f>SUM(E25:P25)</f>
        <v>100</v>
      </c>
      <c r="Q26" s="2938"/>
      <c r="R26" s="2939"/>
      <c r="S26" s="2940"/>
    </row>
    <row r="27" spans="1:19">
      <c r="A27" s="2831" t="s">
        <v>487</v>
      </c>
      <c r="B27" s="2832"/>
      <c r="C27" s="2833"/>
      <c r="D27" s="177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2837" t="s">
        <v>617</v>
      </c>
      <c r="R27" s="2838"/>
      <c r="S27" s="2839">
        <f>P28</f>
        <v>0</v>
      </c>
    </row>
    <row r="28" spans="1:19" ht="24.75" thickBot="1">
      <c r="A28" s="2834"/>
      <c r="B28" s="2835"/>
      <c r="C28" s="2836"/>
      <c r="D28" s="182" t="s">
        <v>69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197" t="s">
        <v>470</v>
      </c>
      <c r="R28" s="201"/>
      <c r="S28" s="2840"/>
    </row>
    <row r="29" spans="1:19" hidden="1">
      <c r="Q29" s="2850" t="s">
        <v>719</v>
      </c>
      <c r="R29" s="2847"/>
      <c r="S29" s="2847"/>
    </row>
    <row r="30" spans="1:19" ht="24" hidden="1" customHeight="1">
      <c r="Q30" s="458"/>
      <c r="R30" s="865"/>
      <c r="S30" s="275"/>
    </row>
    <row r="31" spans="1:19" ht="24" hidden="1" customHeight="1">
      <c r="Q31" s="2829" t="s">
        <v>720</v>
      </c>
      <c r="R31" s="2829"/>
      <c r="S31" s="2829"/>
    </row>
    <row r="32" spans="1:19" ht="21" hidden="1" customHeight="1">
      <c r="Q32" s="2949" t="s">
        <v>722</v>
      </c>
      <c r="R32" s="2949"/>
      <c r="S32" s="2949"/>
    </row>
    <row r="33" spans="1:19" ht="24.75" hidden="1" customHeight="1" thickBot="1">
      <c r="A33" s="3086" t="s">
        <v>64</v>
      </c>
      <c r="B33" s="3087"/>
      <c r="C33" s="3609"/>
      <c r="D33" s="3086" t="s">
        <v>66</v>
      </c>
      <c r="E33" s="3087"/>
      <c r="F33" s="3087"/>
      <c r="G33" s="3087"/>
      <c r="H33" s="3087"/>
      <c r="I33" s="3087"/>
      <c r="J33" s="3087"/>
      <c r="K33" s="3087"/>
      <c r="L33" s="3087"/>
      <c r="M33" s="3087"/>
      <c r="N33" s="3087"/>
      <c r="O33" s="3087"/>
      <c r="P33" s="3609"/>
      <c r="Q33" s="3294" t="s">
        <v>65</v>
      </c>
      <c r="R33" s="3294"/>
      <c r="S33" s="3295"/>
    </row>
    <row r="34" spans="1:19" ht="24.75" hidden="1" customHeight="1" thickBot="1">
      <c r="A34" s="3092" t="s">
        <v>244</v>
      </c>
      <c r="B34" s="3093"/>
      <c r="C34" s="3610"/>
      <c r="D34" s="3611"/>
      <c r="E34" s="3079"/>
      <c r="F34" s="3079"/>
      <c r="G34" s="3079"/>
      <c r="H34" s="3079"/>
      <c r="I34" s="3079"/>
      <c r="J34" s="3079"/>
      <c r="K34" s="3079"/>
      <c r="L34" s="3079"/>
      <c r="M34" s="3079"/>
      <c r="N34" s="3079"/>
      <c r="O34" s="3079"/>
      <c r="P34" s="3612"/>
      <c r="Q34" s="3605" t="s">
        <v>245</v>
      </c>
      <c r="R34" s="3606"/>
      <c r="S34" s="3607"/>
    </row>
    <row r="35" spans="1:19" ht="24.75" hidden="1" thickBot="1">
      <c r="A35" s="2844" t="s">
        <v>246</v>
      </c>
      <c r="B35" s="2845"/>
      <c r="C35" s="2846"/>
      <c r="D35" s="3152"/>
      <c r="E35" s="3082"/>
      <c r="F35" s="3082"/>
      <c r="G35" s="3082"/>
      <c r="H35" s="3082"/>
      <c r="I35" s="3082"/>
      <c r="J35" s="3082"/>
      <c r="K35" s="3082"/>
      <c r="L35" s="3082"/>
      <c r="M35" s="3082"/>
      <c r="N35" s="3082"/>
      <c r="O35" s="3082"/>
      <c r="P35" s="3608"/>
      <c r="Q35" s="3602" t="s">
        <v>247</v>
      </c>
      <c r="R35" s="3603"/>
      <c r="S35" s="3604"/>
    </row>
    <row r="36" spans="1:19" ht="24" hidden="1" customHeight="1"/>
    <row r="37" spans="1:19" hidden="1">
      <c r="Q37" s="2830" t="s">
        <v>722</v>
      </c>
      <c r="R37" s="2830"/>
      <c r="S37" s="2830"/>
    </row>
  </sheetData>
  <mergeCells count="55">
    <mergeCell ref="A23:C23"/>
    <mergeCell ref="Q22:R22"/>
    <mergeCell ref="A2:S2"/>
    <mergeCell ref="A35:C35"/>
    <mergeCell ref="D35:P35"/>
    <mergeCell ref="Q35:S35"/>
    <mergeCell ref="A24:C24"/>
    <mergeCell ref="Q24:S24"/>
    <mergeCell ref="A25:C26"/>
    <mergeCell ref="Q25:S25"/>
    <mergeCell ref="Q26:S26"/>
    <mergeCell ref="A19:C19"/>
    <mergeCell ref="Q27:R27"/>
    <mergeCell ref="S27:S28"/>
    <mergeCell ref="Q29:S29"/>
    <mergeCell ref="Q31:S31"/>
    <mergeCell ref="Q32:S32"/>
    <mergeCell ref="A13:C13"/>
    <mergeCell ref="Q11:R12"/>
    <mergeCell ref="Q37:S37"/>
    <mergeCell ref="Q23:S23"/>
    <mergeCell ref="Q20:R20"/>
    <mergeCell ref="A33:C33"/>
    <mergeCell ref="D33:P33"/>
    <mergeCell ref="Q33:S33"/>
    <mergeCell ref="A34:C34"/>
    <mergeCell ref="D34:P34"/>
    <mergeCell ref="Q34:S34"/>
    <mergeCell ref="A27:C28"/>
    <mergeCell ref="A20:C20"/>
    <mergeCell ref="A21:C21"/>
    <mergeCell ref="Q21:R21"/>
    <mergeCell ref="A22:C22"/>
    <mergeCell ref="Q19:S19"/>
    <mergeCell ref="A14:C14"/>
    <mergeCell ref="A15:C15"/>
    <mergeCell ref="A16:C16"/>
    <mergeCell ref="A17:C17"/>
    <mergeCell ref="Q14:R14"/>
    <mergeCell ref="Q17:S17"/>
    <mergeCell ref="A1:S1"/>
    <mergeCell ref="A3:S3"/>
    <mergeCell ref="A4:B5"/>
    <mergeCell ref="C4:S5"/>
    <mergeCell ref="A6:B7"/>
    <mergeCell ref="C6:P7"/>
    <mergeCell ref="Q6:S6"/>
    <mergeCell ref="Q7:S7"/>
    <mergeCell ref="A8:B9"/>
    <mergeCell ref="C8:P9"/>
    <mergeCell ref="Q9:S9"/>
    <mergeCell ref="A10:C11"/>
    <mergeCell ref="E10:P10"/>
    <mergeCell ref="S11:S12"/>
    <mergeCell ref="A12:C12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3" orientation="landscape" r:id="rId1"/>
  <headerFooter scaleWithDoc="0" alignWithMargins="0">
    <oddHeader>&amp;R&amp;"Angsana New,ธรรมดา"&amp;18 32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</sheetPr>
  <dimension ref="A1:G16"/>
  <sheetViews>
    <sheetView view="pageLayout" workbookViewId="0">
      <selection activeCell="A5" sqref="A5:P5"/>
    </sheetView>
  </sheetViews>
  <sheetFormatPr defaultColWidth="9" defaultRowHeight="24"/>
  <cols>
    <col min="1" max="5" width="9" style="15"/>
    <col min="6" max="6" width="10.85546875" style="15" customWidth="1"/>
    <col min="7" max="16384" width="9" style="15"/>
  </cols>
  <sheetData>
    <row r="1" spans="1:7">
      <c r="A1" s="24" t="s">
        <v>43</v>
      </c>
      <c r="B1" s="24"/>
      <c r="C1" s="24"/>
      <c r="D1" s="24"/>
    </row>
    <row r="2" spans="1:7">
      <c r="A2" s="15">
        <v>1</v>
      </c>
      <c r="B2" s="16" t="s">
        <v>20</v>
      </c>
    </row>
    <row r="3" spans="1:7">
      <c r="B3" s="15" t="s">
        <v>16</v>
      </c>
      <c r="C3" s="29" t="s">
        <v>1773</v>
      </c>
    </row>
    <row r="4" spans="1:7">
      <c r="C4" s="2216" t="s">
        <v>1774</v>
      </c>
    </row>
    <row r="5" spans="1:7">
      <c r="C5" s="30"/>
    </row>
    <row r="7" spans="1:7">
      <c r="A7" s="15">
        <v>2</v>
      </c>
      <c r="B7" s="16" t="s">
        <v>54</v>
      </c>
      <c r="C7" s="30"/>
    </row>
    <row r="8" spans="1:7">
      <c r="C8" s="29" t="s">
        <v>1775</v>
      </c>
    </row>
    <row r="9" spans="1:7">
      <c r="C9" s="2216" t="s">
        <v>1776</v>
      </c>
    </row>
    <row r="10" spans="1:7">
      <c r="C10" s="2809" t="s">
        <v>1777</v>
      </c>
      <c r="D10" s="2809"/>
      <c r="E10" s="2809"/>
      <c r="F10" s="2809"/>
      <c r="G10" s="2809"/>
    </row>
    <row r="11" spans="1:7">
      <c r="C11" s="2809" t="s">
        <v>1778</v>
      </c>
      <c r="D11" s="2809"/>
      <c r="E11" s="2809"/>
      <c r="F11" s="2809"/>
      <c r="G11" s="2809"/>
    </row>
    <row r="12" spans="1:7">
      <c r="C12" s="155" t="s">
        <v>1779</v>
      </c>
      <c r="D12" s="155"/>
      <c r="E12" s="155"/>
      <c r="F12" s="155"/>
    </row>
    <row r="13" spans="1:7">
      <c r="C13" s="155"/>
      <c r="D13" s="155"/>
      <c r="E13" s="155"/>
      <c r="F13" s="155"/>
    </row>
    <row r="14" spans="1:7">
      <c r="C14" s="155"/>
      <c r="D14" s="155"/>
      <c r="E14" s="155"/>
      <c r="F14" s="155"/>
    </row>
    <row r="15" spans="1:7">
      <c r="C15" s="155"/>
      <c r="D15" s="155"/>
      <c r="E15" s="155"/>
      <c r="F15" s="155"/>
    </row>
    <row r="16" spans="1:7">
      <c r="C16" s="2335"/>
      <c r="D16" s="155"/>
      <c r="E16" s="155"/>
      <c r="F16" s="155"/>
    </row>
  </sheetData>
  <mergeCells count="2">
    <mergeCell ref="C10:G10"/>
    <mergeCell ref="C11:G11"/>
  </mergeCells>
  <phoneticPr fontId="57" type="noConversion"/>
  <pageMargins left="1.1811023622047245" right="0" top="0.74803149606299213" bottom="0.74803149606299213" header="0.31496062992125984" footer="0.31496062992125984"/>
  <pageSetup paperSize="9" orientation="landscape" r:id="rId1"/>
  <headerFooter>
    <oddHeader>&amp;R&amp;"Angsana New,ธรรมดา"&amp;18 3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S51"/>
  <sheetViews>
    <sheetView tabSelected="1" view="pageLayout" topLeftCell="B1" workbookViewId="0">
      <selection activeCell="G21" sqref="G21"/>
    </sheetView>
  </sheetViews>
  <sheetFormatPr defaultColWidth="8.5703125" defaultRowHeight="24"/>
  <cols>
    <col min="1" max="1" width="8.5703125" style="15"/>
    <col min="2" max="2" width="16" style="15" customWidth="1"/>
    <col min="3" max="3" width="27.85546875" style="15" customWidth="1"/>
    <col min="4" max="4" width="17.140625" style="15" customWidth="1"/>
    <col min="5" max="5" width="5" style="15" customWidth="1"/>
    <col min="6" max="6" width="5.140625" style="15" customWidth="1"/>
    <col min="7" max="8" width="4.7109375" style="15" customWidth="1"/>
    <col min="9" max="9" width="4.42578125" style="15" bestFit="1" customWidth="1"/>
    <col min="10" max="10" width="5.140625" style="15" bestFit="1" customWidth="1"/>
    <col min="11" max="11" width="4.42578125" style="15" customWidth="1"/>
    <col min="12" max="12" width="5.5703125" style="15" customWidth="1"/>
    <col min="13" max="16" width="4.140625" style="15" bestFit="1" customWidth="1"/>
    <col min="17" max="17" width="17.140625" style="15" customWidth="1"/>
    <col min="18" max="18" width="8.5703125" style="15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1439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2855" t="s">
        <v>156</v>
      </c>
      <c r="B4" s="3123"/>
      <c r="C4" s="2855" t="s">
        <v>248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24.75" thickBot="1">
      <c r="A5" s="3168"/>
      <c r="B5" s="3226"/>
      <c r="C5" s="3028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>
      <c r="A6" s="2941" t="s">
        <v>231</v>
      </c>
      <c r="B6" s="2942"/>
      <c r="C6" s="2926" t="s">
        <v>1814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2868" t="s">
        <v>625</v>
      </c>
      <c r="R6" s="2869"/>
      <c r="S6" s="2870"/>
    </row>
    <row r="7" spans="1:19">
      <c r="A7" s="3130"/>
      <c r="B7" s="2981"/>
      <c r="C7" s="2929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2921" t="s">
        <v>1785</v>
      </c>
      <c r="R7" s="2922"/>
      <c r="S7" s="2923"/>
    </row>
    <row r="8" spans="1:19" ht="21" customHeight="1">
      <c r="A8" s="2871" t="s">
        <v>62</v>
      </c>
      <c r="B8" s="2872"/>
      <c r="C8" s="2875" t="s">
        <v>780</v>
      </c>
      <c r="D8" s="2876"/>
      <c r="E8" s="2876"/>
      <c r="F8" s="2876"/>
      <c r="G8" s="2876"/>
      <c r="H8" s="2876"/>
      <c r="I8" s="2876"/>
      <c r="J8" s="2876"/>
      <c r="K8" s="2876"/>
      <c r="L8" s="2876"/>
      <c r="M8" s="2876"/>
      <c r="N8" s="2876"/>
      <c r="O8" s="2876"/>
      <c r="P8" s="2931"/>
      <c r="Q8" s="329" t="s">
        <v>613</v>
      </c>
      <c r="R8" s="80"/>
      <c r="S8" s="81"/>
    </row>
    <row r="9" spans="1:19" ht="24.75" thickBot="1">
      <c r="A9" s="2873"/>
      <c r="B9" s="2874"/>
      <c r="C9" s="2877"/>
      <c r="D9" s="2878"/>
      <c r="E9" s="2878"/>
      <c r="F9" s="2878"/>
      <c r="G9" s="2878"/>
      <c r="H9" s="2878"/>
      <c r="I9" s="2878"/>
      <c r="J9" s="2878"/>
      <c r="K9" s="2878"/>
      <c r="L9" s="2878"/>
      <c r="M9" s="2878"/>
      <c r="N9" s="2878"/>
      <c r="O9" s="2878"/>
      <c r="P9" s="2957"/>
      <c r="Q9" s="3041" t="s">
        <v>1041</v>
      </c>
      <c r="R9" s="3042"/>
      <c r="S9" s="3043"/>
    </row>
    <row r="10" spans="1:19" ht="24.75" thickBot="1">
      <c r="A10" s="2903" t="s">
        <v>499</v>
      </c>
      <c r="B10" s="2904"/>
      <c r="C10" s="2904"/>
      <c r="D10" s="2273" t="s">
        <v>585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525</v>
      </c>
      <c r="R10" s="325"/>
      <c r="S10" s="326" t="s">
        <v>502</v>
      </c>
    </row>
    <row r="11" spans="1:19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340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2951" t="s">
        <v>1967</v>
      </c>
      <c r="R11" s="3117"/>
      <c r="S11" s="1560" t="s">
        <v>503</v>
      </c>
    </row>
    <row r="12" spans="1:19" ht="24.75" thickBot="1">
      <c r="A12" s="3613" t="s">
        <v>1723</v>
      </c>
      <c r="B12" s="3614"/>
      <c r="C12" s="3615"/>
      <c r="D12" s="198">
        <v>25</v>
      </c>
      <c r="E12" s="995">
        <v>12.5</v>
      </c>
      <c r="F12" s="995">
        <v>12.5</v>
      </c>
      <c r="G12" s="786"/>
      <c r="H12" s="350"/>
      <c r="I12" s="576"/>
      <c r="J12" s="711"/>
      <c r="K12" s="576"/>
      <c r="L12" s="576"/>
      <c r="M12" s="576"/>
      <c r="N12" s="576"/>
      <c r="O12" s="576"/>
      <c r="P12" s="718"/>
      <c r="Q12" s="3349" t="s">
        <v>1968</v>
      </c>
      <c r="R12" s="3350"/>
      <c r="S12" s="279"/>
    </row>
    <row r="13" spans="1:19">
      <c r="A13" s="3114" t="s">
        <v>253</v>
      </c>
      <c r="B13" s="3115"/>
      <c r="C13" s="3116"/>
      <c r="D13" s="199">
        <v>25</v>
      </c>
      <c r="E13" s="717"/>
      <c r="F13" s="149"/>
      <c r="G13" s="291">
        <v>12.5</v>
      </c>
      <c r="H13" s="291">
        <v>12.5</v>
      </c>
      <c r="I13" s="579"/>
      <c r="J13" s="713"/>
      <c r="K13" s="579"/>
      <c r="L13" s="579"/>
      <c r="M13" s="579"/>
      <c r="N13" s="579"/>
      <c r="O13" s="579"/>
      <c r="P13" s="719"/>
      <c r="Q13" s="2951" t="s">
        <v>19</v>
      </c>
      <c r="R13" s="2952"/>
      <c r="S13" s="188"/>
    </row>
    <row r="14" spans="1:19" ht="24.75" thickBot="1">
      <c r="A14" s="2252" t="s">
        <v>254</v>
      </c>
      <c r="B14" s="2253"/>
      <c r="C14" s="2254"/>
      <c r="D14" s="200">
        <v>25</v>
      </c>
      <c r="E14" s="149"/>
      <c r="F14" s="149"/>
      <c r="G14" s="149"/>
      <c r="H14" s="2275"/>
      <c r="I14" s="289">
        <v>8.33</v>
      </c>
      <c r="J14" s="655">
        <v>8.33</v>
      </c>
      <c r="K14" s="289">
        <v>8.3000000000000007</v>
      </c>
      <c r="M14" s="149"/>
      <c r="N14" s="149"/>
      <c r="O14" s="149"/>
      <c r="P14" s="257"/>
      <c r="Q14" s="73"/>
      <c r="R14" s="74"/>
      <c r="S14" s="75"/>
    </row>
    <row r="15" spans="1:19" ht="24.75" thickBot="1">
      <c r="A15" s="2252" t="s">
        <v>255</v>
      </c>
      <c r="B15" s="2253"/>
      <c r="C15" s="2254"/>
      <c r="D15" s="200">
        <v>25</v>
      </c>
      <c r="E15" s="149"/>
      <c r="F15" s="255"/>
      <c r="G15" s="717"/>
      <c r="H15" s="712"/>
      <c r="I15" s="717"/>
      <c r="J15" s="716"/>
      <c r="K15" s="305"/>
      <c r="L15" s="289">
        <v>25</v>
      </c>
      <c r="M15" s="717"/>
      <c r="N15" s="717"/>
      <c r="O15" s="717"/>
      <c r="P15" s="720"/>
      <c r="Q15" s="324" t="s">
        <v>511</v>
      </c>
      <c r="R15" s="325"/>
      <c r="S15" s="517"/>
    </row>
    <row r="16" spans="1:19">
      <c r="A16" s="2285"/>
      <c r="B16" s="2286"/>
      <c r="C16" s="2287"/>
      <c r="D16" s="454"/>
      <c r="E16" s="149"/>
      <c r="F16" s="255"/>
      <c r="G16" s="149"/>
      <c r="H16" s="255"/>
      <c r="I16" s="149"/>
      <c r="J16" s="256"/>
      <c r="K16" s="149"/>
      <c r="L16" s="149"/>
      <c r="M16" s="149"/>
      <c r="N16" s="149"/>
      <c r="O16" s="149"/>
      <c r="P16" s="257"/>
      <c r="Q16" s="996"/>
      <c r="R16" s="114"/>
      <c r="S16" s="997"/>
    </row>
    <row r="17" spans="1:19" ht="24.75" thickBot="1">
      <c r="A17" s="2252"/>
      <c r="B17" s="2253"/>
      <c r="C17" s="2254"/>
      <c r="D17" s="200"/>
      <c r="E17" s="149"/>
      <c r="F17" s="255"/>
      <c r="G17" s="717"/>
      <c r="H17" s="712"/>
      <c r="I17" s="717"/>
      <c r="J17" s="716"/>
      <c r="K17" s="717"/>
      <c r="L17" s="717"/>
      <c r="M17" s="717"/>
      <c r="N17" s="717"/>
      <c r="O17" s="717"/>
      <c r="P17" s="720"/>
      <c r="Q17" s="990"/>
      <c r="R17" s="468"/>
      <c r="S17" s="342"/>
    </row>
    <row r="18" spans="1:19">
      <c r="A18" s="3052"/>
      <c r="B18" s="3053"/>
      <c r="C18" s="3054"/>
      <c r="D18" s="200"/>
      <c r="E18" s="225"/>
      <c r="F18" s="226"/>
      <c r="G18" s="343"/>
      <c r="H18" s="344"/>
      <c r="I18" s="343"/>
      <c r="J18" s="345"/>
      <c r="K18" s="343"/>
      <c r="L18" s="343"/>
      <c r="M18" s="343"/>
      <c r="N18" s="343"/>
      <c r="O18" s="343"/>
      <c r="P18" s="347"/>
      <c r="Q18" s="2868" t="s">
        <v>504</v>
      </c>
      <c r="R18" s="2869"/>
      <c r="S18" s="2870"/>
    </row>
    <row r="19" spans="1:19">
      <c r="A19" s="3052"/>
      <c r="B19" s="3053"/>
      <c r="C19" s="3054"/>
      <c r="D19" s="200"/>
      <c r="E19" s="225"/>
      <c r="F19" s="226"/>
      <c r="G19" s="343"/>
      <c r="H19" s="344"/>
      <c r="I19" s="343"/>
      <c r="J19" s="345"/>
      <c r="K19" s="343"/>
      <c r="L19" s="343"/>
      <c r="M19" s="343"/>
      <c r="N19" s="343"/>
      <c r="O19" s="343"/>
      <c r="P19" s="347"/>
      <c r="Q19" s="3664" t="s">
        <v>12</v>
      </c>
      <c r="R19" s="3665"/>
      <c r="S19" s="82" t="s">
        <v>13</v>
      </c>
    </row>
    <row r="20" spans="1:19">
      <c r="A20" s="2252"/>
      <c r="B20" s="2253"/>
      <c r="C20" s="2254"/>
      <c r="D20" s="166"/>
      <c r="E20" s="343"/>
      <c r="F20" s="344"/>
      <c r="G20" s="343"/>
      <c r="H20" s="344"/>
      <c r="I20" s="343"/>
      <c r="J20" s="345"/>
      <c r="K20" s="343"/>
      <c r="L20" s="343"/>
      <c r="M20" s="343"/>
      <c r="N20" s="343"/>
      <c r="O20" s="343"/>
      <c r="P20" s="347"/>
      <c r="Q20" s="893"/>
      <c r="R20" s="1027"/>
      <c r="S20" s="1012"/>
    </row>
    <row r="21" spans="1:19">
      <c r="A21" s="2252"/>
      <c r="B21" s="2253"/>
      <c r="C21" s="2254"/>
      <c r="D21" s="166"/>
      <c r="E21" s="343"/>
      <c r="F21" s="344"/>
      <c r="G21" s="343"/>
      <c r="H21" s="344"/>
      <c r="I21" s="343"/>
      <c r="J21" s="345"/>
      <c r="K21" s="343"/>
      <c r="L21" s="343"/>
      <c r="M21" s="343"/>
      <c r="N21" s="343"/>
      <c r="O21" s="343"/>
      <c r="P21" s="347"/>
      <c r="Q21" s="893"/>
      <c r="R21" s="2270"/>
      <c r="S21" s="82"/>
    </row>
    <row r="22" spans="1:19" ht="24.75" thickBot="1">
      <c r="A22" s="3155"/>
      <c r="B22" s="3156"/>
      <c r="C22" s="3157"/>
      <c r="D22" s="166"/>
      <c r="E22" s="343"/>
      <c r="F22" s="344"/>
      <c r="G22" s="343"/>
      <c r="H22" s="344"/>
      <c r="I22" s="343"/>
      <c r="J22" s="345"/>
      <c r="K22" s="343"/>
      <c r="L22" s="343"/>
      <c r="M22" s="343"/>
      <c r="N22" s="343"/>
      <c r="O22" s="343"/>
      <c r="P22" s="347"/>
      <c r="Q22" s="3174" t="s">
        <v>14</v>
      </c>
      <c r="R22" s="3175"/>
      <c r="S22" s="842"/>
    </row>
    <row r="23" spans="1:19" ht="24.75" thickBot="1">
      <c r="A23" s="3003"/>
      <c r="B23" s="3004"/>
      <c r="C23" s="3005"/>
      <c r="D23" s="167"/>
      <c r="E23" s="707"/>
      <c r="F23" s="708"/>
      <c r="G23" s="707"/>
      <c r="H23" s="708"/>
      <c r="I23" s="707"/>
      <c r="J23" s="709"/>
      <c r="K23" s="707"/>
      <c r="L23" s="707"/>
      <c r="M23" s="707"/>
      <c r="N23" s="707"/>
      <c r="O23" s="707"/>
      <c r="P23" s="622"/>
      <c r="Q23" s="3035" t="s">
        <v>624</v>
      </c>
      <c r="R23" s="3036"/>
      <c r="S23" s="3037"/>
    </row>
    <row r="24" spans="1:19">
      <c r="A24" s="2894" t="s">
        <v>61</v>
      </c>
      <c r="B24" s="2895"/>
      <c r="C24" s="2896"/>
      <c r="D24" s="92">
        <f>SUM(D12:D23)</f>
        <v>100</v>
      </c>
      <c r="E24" s="93"/>
      <c r="F24" s="94"/>
      <c r="G24" s="93"/>
      <c r="H24" s="94"/>
      <c r="I24" s="93"/>
      <c r="J24" s="94"/>
      <c r="K24" s="95"/>
      <c r="L24" s="95"/>
      <c r="M24" s="95"/>
      <c r="N24" s="95"/>
      <c r="O24" s="95"/>
      <c r="P24" s="96"/>
      <c r="Q24" s="2951" t="s">
        <v>257</v>
      </c>
      <c r="R24" s="2952"/>
      <c r="S24" s="2953"/>
    </row>
    <row r="25" spans="1:19">
      <c r="A25" s="2885" t="s">
        <v>484</v>
      </c>
      <c r="B25" s="2886"/>
      <c r="C25" s="2887"/>
      <c r="D25" s="172" t="s">
        <v>68</v>
      </c>
      <c r="E25" s="97">
        <f>SUM(E12:E24)</f>
        <v>12.5</v>
      </c>
      <c r="F25" s="97">
        <f>+F12</f>
        <v>12.5</v>
      </c>
      <c r="G25" s="97">
        <f>+G13</f>
        <v>12.5</v>
      </c>
      <c r="H25" s="97">
        <f>SUM(H12:H24)</f>
        <v>12.5</v>
      </c>
      <c r="I25" s="97">
        <f>+I14</f>
        <v>8.33</v>
      </c>
      <c r="J25" s="706">
        <f>+J14</f>
        <v>8.33</v>
      </c>
      <c r="K25" s="97">
        <f>+K14+K15</f>
        <v>8.3000000000000007</v>
      </c>
      <c r="L25" s="97">
        <f>SUM(L12:L24)</f>
        <v>25</v>
      </c>
      <c r="M25" s="97">
        <f>+M16</f>
        <v>0</v>
      </c>
      <c r="N25" s="97">
        <v>0</v>
      </c>
      <c r="O25" s="97">
        <v>0</v>
      </c>
      <c r="P25" s="98">
        <v>0</v>
      </c>
      <c r="Q25" s="2935"/>
      <c r="R25" s="2936"/>
      <c r="S25" s="2937"/>
    </row>
    <row r="26" spans="1:19">
      <c r="A26" s="2888"/>
      <c r="B26" s="2889"/>
      <c r="C26" s="2890"/>
      <c r="D26" s="175" t="s">
        <v>69</v>
      </c>
      <c r="E26" s="99">
        <f>E25</f>
        <v>12.5</v>
      </c>
      <c r="F26" s="97">
        <f>SUM(E25:F25)</f>
        <v>25</v>
      </c>
      <c r="G26" s="97">
        <f>SUM(E25:G25)</f>
        <v>37.5</v>
      </c>
      <c r="H26" s="97">
        <f>SUM(E25:H25)</f>
        <v>50</v>
      </c>
      <c r="I26" s="97">
        <f>SUM(E25:I25)</f>
        <v>58.33</v>
      </c>
      <c r="J26" s="97">
        <f>SUM(E25:J25)</f>
        <v>66.66</v>
      </c>
      <c r="K26" s="97">
        <f>SUM(E25:K25)</f>
        <v>74.959999999999994</v>
      </c>
      <c r="L26" s="97">
        <f>SUM(E25:L25)</f>
        <v>99.96</v>
      </c>
      <c r="M26" s="97">
        <f>SUM(E25:M25)</f>
        <v>99.96</v>
      </c>
      <c r="N26" s="97">
        <f>SUM(E25:N25)</f>
        <v>99.96</v>
      </c>
      <c r="O26" s="97">
        <f>SUM(E25:O25)</f>
        <v>99.96</v>
      </c>
      <c r="P26" s="97">
        <f>SUM(E25:P25)</f>
        <v>99.96</v>
      </c>
      <c r="Q26" s="2938"/>
      <c r="R26" s="2939"/>
      <c r="S26" s="2940"/>
    </row>
    <row r="27" spans="1:19">
      <c r="A27" s="2831" t="s">
        <v>487</v>
      </c>
      <c r="B27" s="2832"/>
      <c r="C27" s="2833"/>
      <c r="D27" s="177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2837" t="s">
        <v>617</v>
      </c>
      <c r="R27" s="2838"/>
      <c r="S27" s="2839">
        <f>P28</f>
        <v>0</v>
      </c>
    </row>
    <row r="28" spans="1:19" ht="24.75" thickBot="1">
      <c r="A28" s="2834"/>
      <c r="B28" s="2835"/>
      <c r="C28" s="2836"/>
      <c r="D28" s="182" t="s">
        <v>69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197" t="s">
        <v>470</v>
      </c>
      <c r="R28" s="201"/>
      <c r="S28" s="2840"/>
    </row>
    <row r="29" spans="1:19" hidden="1">
      <c r="Q29" s="2847" t="s">
        <v>719</v>
      </c>
      <c r="R29" s="2847"/>
      <c r="S29" s="2847"/>
    </row>
    <row r="30" spans="1:19" hidden="1">
      <c r="Q30" s="458"/>
      <c r="R30" s="865"/>
      <c r="S30" s="275"/>
    </row>
    <row r="31" spans="1:19" hidden="1">
      <c r="Q31" s="2829" t="s">
        <v>720</v>
      </c>
      <c r="R31" s="2829"/>
      <c r="S31" s="2829"/>
    </row>
    <row r="32" spans="1:19" hidden="1">
      <c r="Q32" s="2830" t="s">
        <v>722</v>
      </c>
      <c r="R32" s="2830"/>
      <c r="S32" s="2830"/>
    </row>
    <row r="33" spans="1:19" ht="24.75" hidden="1" thickBot="1">
      <c r="Q33" s="3294" t="s">
        <v>65</v>
      </c>
      <c r="R33" s="3294"/>
      <c r="S33" s="3295"/>
    </row>
    <row r="34" spans="1:19" hidden="1">
      <c r="Q34" s="3605" t="s">
        <v>245</v>
      </c>
      <c r="R34" s="3606"/>
      <c r="S34" s="3607"/>
    </row>
    <row r="35" spans="1:19" ht="24.75" hidden="1" thickBot="1">
      <c r="Q35" s="3602" t="s">
        <v>247</v>
      </c>
      <c r="R35" s="3603"/>
      <c r="S35" s="3604"/>
    </row>
    <row r="36" spans="1:19" hidden="1"/>
    <row r="37" spans="1:19" hidden="1">
      <c r="Q37" s="2830" t="s">
        <v>722</v>
      </c>
      <c r="R37" s="2830"/>
      <c r="S37" s="2830"/>
    </row>
    <row r="38" spans="1:19" hidden="1"/>
    <row r="39" spans="1:19" hidden="1"/>
    <row r="40" spans="1:19" hidden="1"/>
    <row r="41" spans="1:19" ht="24.75" hidden="1" thickBot="1">
      <c r="A41" s="3669" t="s">
        <v>67</v>
      </c>
      <c r="B41" s="3670"/>
      <c r="C41" s="3670"/>
      <c r="D41" s="3670"/>
      <c r="E41" s="3670"/>
      <c r="F41" s="3670"/>
      <c r="G41" s="3670"/>
      <c r="H41" s="3670"/>
      <c r="I41" s="3670"/>
      <c r="J41" s="3670"/>
      <c r="K41" s="3670"/>
      <c r="L41" s="3670"/>
      <c r="M41" s="3670"/>
      <c r="N41" s="3670"/>
      <c r="O41" s="3670"/>
      <c r="P41" s="3670"/>
      <c r="Q41" s="3670"/>
      <c r="R41" s="3670"/>
      <c r="S41" s="3671"/>
    </row>
    <row r="42" spans="1:19" hidden="1">
      <c r="A42" s="721" t="s">
        <v>419</v>
      </c>
      <c r="B42" s="722"/>
      <c r="C42" s="722"/>
      <c r="D42" s="722"/>
      <c r="E42" s="722"/>
      <c r="F42" s="722"/>
      <c r="G42" s="722"/>
      <c r="H42" s="722"/>
      <c r="I42" s="722"/>
      <c r="J42" s="722"/>
      <c r="K42" s="722"/>
      <c r="L42" s="722"/>
      <c r="M42" s="722"/>
      <c r="N42" s="722"/>
      <c r="O42" s="722"/>
      <c r="P42" s="722"/>
      <c r="Q42" s="722"/>
      <c r="R42" s="722"/>
      <c r="S42" s="723"/>
    </row>
    <row r="43" spans="1:19" hidden="1">
      <c r="A43" s="3672" t="s">
        <v>420</v>
      </c>
      <c r="B43" s="3673"/>
      <c r="C43" s="3673"/>
      <c r="D43" s="3673"/>
      <c r="E43" s="3673"/>
      <c r="F43" s="3673"/>
      <c r="G43" s="3673"/>
      <c r="H43" s="3673"/>
      <c r="I43" s="3673"/>
      <c r="J43" s="3673"/>
      <c r="K43" s="3673"/>
      <c r="L43" s="3673"/>
      <c r="M43" s="3673"/>
      <c r="N43" s="3673"/>
      <c r="O43" s="3673"/>
      <c r="P43" s="3673"/>
      <c r="Q43" s="3673"/>
      <c r="R43" s="3673"/>
      <c r="S43" s="3674"/>
    </row>
    <row r="44" spans="1:19" hidden="1">
      <c r="A44" s="3672" t="s">
        <v>421</v>
      </c>
      <c r="B44" s="3673"/>
      <c r="C44" s="3673"/>
      <c r="D44" s="3673"/>
      <c r="E44" s="3673"/>
      <c r="F44" s="3673"/>
      <c r="G44" s="3673"/>
      <c r="H44" s="3673"/>
      <c r="I44" s="3673"/>
      <c r="J44" s="3673"/>
      <c r="K44" s="3673"/>
      <c r="L44" s="3673"/>
      <c r="M44" s="3673"/>
      <c r="N44" s="3673"/>
      <c r="O44" s="3673"/>
      <c r="P44" s="3673"/>
      <c r="Q44" s="3673"/>
      <c r="R44" s="3673"/>
      <c r="S44" s="3674"/>
    </row>
    <row r="45" spans="1:19" hidden="1">
      <c r="A45" s="3672" t="s">
        <v>422</v>
      </c>
      <c r="B45" s="3673"/>
      <c r="C45" s="3673"/>
      <c r="D45" s="3673"/>
      <c r="E45" s="3673"/>
      <c r="F45" s="3673"/>
      <c r="G45" s="3673"/>
      <c r="H45" s="3673"/>
      <c r="I45" s="3673"/>
      <c r="J45" s="3673"/>
      <c r="K45" s="3673"/>
      <c r="L45" s="3673"/>
      <c r="M45" s="3673"/>
      <c r="N45" s="3673"/>
      <c r="O45" s="3673"/>
      <c r="P45" s="3673"/>
      <c r="Q45" s="3673"/>
      <c r="R45" s="3673"/>
      <c r="S45" s="3674"/>
    </row>
    <row r="46" spans="1:19" hidden="1">
      <c r="A46" s="3672" t="s">
        <v>423</v>
      </c>
      <c r="B46" s="3673"/>
      <c r="C46" s="3673"/>
      <c r="D46" s="3673"/>
      <c r="E46" s="3673"/>
      <c r="F46" s="3673"/>
      <c r="G46" s="3673"/>
      <c r="H46" s="3673"/>
      <c r="I46" s="3673"/>
      <c r="J46" s="3673"/>
      <c r="K46" s="3673"/>
      <c r="L46" s="3673"/>
      <c r="M46" s="3673"/>
      <c r="N46" s="3673"/>
      <c r="O46" s="3673"/>
      <c r="P46" s="3673"/>
      <c r="Q46" s="3673"/>
      <c r="R46" s="3673"/>
      <c r="S46" s="3674"/>
    </row>
    <row r="47" spans="1:19" hidden="1">
      <c r="A47" s="3672" t="s">
        <v>424</v>
      </c>
      <c r="B47" s="3673"/>
      <c r="C47" s="3673"/>
      <c r="D47" s="3673"/>
      <c r="E47" s="3673"/>
      <c r="F47" s="3673"/>
      <c r="G47" s="3673"/>
      <c r="H47" s="3673"/>
      <c r="I47" s="3673"/>
      <c r="J47" s="3673"/>
      <c r="K47" s="3673"/>
      <c r="L47" s="3673"/>
      <c r="M47" s="3673"/>
      <c r="N47" s="3673"/>
      <c r="O47" s="3673"/>
      <c r="P47" s="3673"/>
      <c r="Q47" s="3673"/>
      <c r="R47" s="3673"/>
      <c r="S47" s="3674"/>
    </row>
    <row r="48" spans="1:19" ht="24.75" hidden="1" thickBot="1">
      <c r="A48" s="3666" t="s">
        <v>425</v>
      </c>
      <c r="B48" s="3667"/>
      <c r="C48" s="3667"/>
      <c r="D48" s="3667"/>
      <c r="E48" s="3667"/>
      <c r="F48" s="3667"/>
      <c r="G48" s="3667"/>
      <c r="H48" s="3667"/>
      <c r="I48" s="3667"/>
      <c r="J48" s="3667"/>
      <c r="K48" s="3667"/>
      <c r="L48" s="3667"/>
      <c r="M48" s="3667"/>
      <c r="N48" s="3667"/>
      <c r="O48" s="3667"/>
      <c r="P48" s="3667"/>
      <c r="Q48" s="3667"/>
      <c r="R48" s="3667"/>
      <c r="S48" s="3668"/>
    </row>
    <row r="49" hidden="1"/>
    <row r="50" hidden="1"/>
    <row r="51" hidden="1"/>
  </sheetData>
  <mergeCells count="49">
    <mergeCell ref="A48:S48"/>
    <mergeCell ref="Q37:S37"/>
    <mergeCell ref="A41:S41"/>
    <mergeCell ref="A44:S44"/>
    <mergeCell ref="A45:S45"/>
    <mergeCell ref="A46:S46"/>
    <mergeCell ref="A47:S47"/>
    <mergeCell ref="A43:S43"/>
    <mergeCell ref="Q32:S32"/>
    <mergeCell ref="Q33:S33"/>
    <mergeCell ref="Q34:S34"/>
    <mergeCell ref="Q35:S35"/>
    <mergeCell ref="A23:C23"/>
    <mergeCell ref="Q23:S23"/>
    <mergeCell ref="A24:C24"/>
    <mergeCell ref="Q24:S24"/>
    <mergeCell ref="A25:C26"/>
    <mergeCell ref="Q25:S25"/>
    <mergeCell ref="Q26:S26"/>
    <mergeCell ref="A27:C28"/>
    <mergeCell ref="Q27:R27"/>
    <mergeCell ref="S27:S28"/>
    <mergeCell ref="Q29:S29"/>
    <mergeCell ref="Q31:S31"/>
    <mergeCell ref="A22:C22"/>
    <mergeCell ref="Q22:R22"/>
    <mergeCell ref="A12:C12"/>
    <mergeCell ref="Q12:R12"/>
    <mergeCell ref="A13:C13"/>
    <mergeCell ref="Q13:R13"/>
    <mergeCell ref="A18:C18"/>
    <mergeCell ref="Q18:S18"/>
    <mergeCell ref="A19:C19"/>
    <mergeCell ref="Q19:R19"/>
    <mergeCell ref="A8:B9"/>
    <mergeCell ref="C8:P9"/>
    <mergeCell ref="Q9:S9"/>
    <mergeCell ref="A10:C11"/>
    <mergeCell ref="E10:P10"/>
    <mergeCell ref="Q11:R11"/>
    <mergeCell ref="A1:S1"/>
    <mergeCell ref="A3:S3"/>
    <mergeCell ref="A4:B5"/>
    <mergeCell ref="C4:S5"/>
    <mergeCell ref="A6:B7"/>
    <mergeCell ref="C6:P7"/>
    <mergeCell ref="Q6:S6"/>
    <mergeCell ref="Q7:S7"/>
    <mergeCell ref="A2:S2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9" orientation="landscape" r:id="rId1"/>
  <headerFooter scaleWithDoc="0" alignWithMargins="0">
    <oddHeader>&amp;R&amp;"Angsana New,Regular"&amp;18 33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AB27"/>
  <sheetViews>
    <sheetView view="pageLayout" topLeftCell="A3" zoomScale="80" zoomScaleSheetLayoutView="50" zoomScalePageLayoutView="80" workbookViewId="0">
      <selection activeCell="P26" sqref="P26"/>
    </sheetView>
  </sheetViews>
  <sheetFormatPr defaultColWidth="8.85546875" defaultRowHeight="15"/>
  <cols>
    <col min="2" max="2" width="19.140625" customWidth="1"/>
    <col min="3" max="3" width="30.140625" customWidth="1"/>
    <col min="4" max="4" width="21.5703125" customWidth="1"/>
    <col min="5" max="6" width="4.85546875" bestFit="1" customWidth="1"/>
    <col min="7" max="8" width="4.5703125" bestFit="1" customWidth="1"/>
    <col min="9" max="9" width="5" bestFit="1" customWidth="1"/>
    <col min="10" max="10" width="4.5703125" bestFit="1" customWidth="1"/>
    <col min="11" max="12" width="5" bestFit="1" customWidth="1"/>
    <col min="13" max="13" width="4.42578125" bestFit="1" customWidth="1"/>
    <col min="14" max="14" width="4.85546875" bestFit="1" customWidth="1"/>
    <col min="15" max="15" width="4.5703125" bestFit="1" customWidth="1"/>
    <col min="16" max="16" width="6.42578125" customWidth="1"/>
    <col min="18" max="18" width="21" customWidth="1"/>
    <col min="19" max="19" width="17.42578125" customWidth="1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1439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 ht="24">
      <c r="A4" s="2855" t="s">
        <v>156</v>
      </c>
      <c r="B4" s="2856"/>
      <c r="C4" s="3031"/>
      <c r="D4" s="3031"/>
      <c r="E4" s="3031"/>
      <c r="F4" s="3031"/>
      <c r="G4" s="3031"/>
      <c r="H4" s="3031"/>
      <c r="I4" s="3031"/>
      <c r="J4" s="3031"/>
      <c r="K4" s="3031"/>
      <c r="L4" s="3031"/>
      <c r="M4" s="3031"/>
      <c r="N4" s="3031"/>
      <c r="O4" s="3031"/>
      <c r="P4" s="3031"/>
      <c r="Q4" s="3031"/>
      <c r="R4" s="3031"/>
      <c r="S4" s="3032"/>
    </row>
    <row r="5" spans="1:19" ht="24">
      <c r="A5" s="3168"/>
      <c r="B5" s="3169"/>
      <c r="C5" s="3127" t="s">
        <v>1717</v>
      </c>
      <c r="D5" s="3127"/>
      <c r="E5" s="3127"/>
      <c r="F5" s="3127"/>
      <c r="G5" s="3127"/>
      <c r="H5" s="3127"/>
      <c r="I5" s="3127"/>
      <c r="J5" s="3127"/>
      <c r="K5" s="3127"/>
      <c r="L5" s="3127"/>
      <c r="M5" s="3127"/>
      <c r="N5" s="3127"/>
      <c r="O5" s="3127"/>
      <c r="P5" s="3127"/>
      <c r="Q5" s="3127"/>
      <c r="R5" s="3127"/>
      <c r="S5" s="3128"/>
    </row>
    <row r="6" spans="1:19" ht="24.75" thickBot="1">
      <c r="A6" s="3028"/>
      <c r="B6" s="3029"/>
      <c r="C6" s="3033"/>
      <c r="D6" s="3033"/>
      <c r="E6" s="3033"/>
      <c r="F6" s="3033"/>
      <c r="G6" s="3033"/>
      <c r="H6" s="3033"/>
      <c r="I6" s="3033"/>
      <c r="J6" s="3033"/>
      <c r="K6" s="3033"/>
      <c r="L6" s="3033"/>
      <c r="M6" s="3033"/>
      <c r="N6" s="3033"/>
      <c r="O6" s="3033"/>
      <c r="P6" s="3033"/>
      <c r="Q6" s="3033"/>
      <c r="R6" s="3033"/>
      <c r="S6" s="3034"/>
    </row>
    <row r="7" spans="1:19" ht="24">
      <c r="A7" s="2443" t="s">
        <v>231</v>
      </c>
      <c r="B7" s="395"/>
      <c r="C7" s="3430" t="s">
        <v>1817</v>
      </c>
      <c r="D7" s="3430"/>
      <c r="E7" s="3430"/>
      <c r="F7" s="3430"/>
      <c r="G7" s="3430"/>
      <c r="H7" s="3430"/>
      <c r="I7" s="3430"/>
      <c r="J7" s="3430"/>
      <c r="K7" s="3430"/>
      <c r="L7" s="3430"/>
      <c r="M7" s="3430"/>
      <c r="N7" s="3430"/>
      <c r="O7" s="3430"/>
      <c r="P7" s="3430"/>
      <c r="Q7" s="3019" t="s">
        <v>564</v>
      </c>
      <c r="R7" s="3020"/>
      <c r="S7" s="3021"/>
    </row>
    <row r="8" spans="1:19" ht="24.75" thickBot="1">
      <c r="A8" s="3655" t="s">
        <v>62</v>
      </c>
      <c r="B8" s="3656"/>
      <c r="C8" s="3023" t="s">
        <v>1720</v>
      </c>
      <c r="D8" s="3023"/>
      <c r="E8" s="3023"/>
      <c r="F8" s="3023"/>
      <c r="G8" s="3023"/>
      <c r="H8" s="3023"/>
      <c r="I8" s="3023"/>
      <c r="J8" s="3023"/>
      <c r="K8" s="3023"/>
      <c r="L8" s="3023"/>
      <c r="M8" s="3023"/>
      <c r="N8" s="3023"/>
      <c r="O8" s="3023"/>
      <c r="P8" s="3023"/>
      <c r="Q8" s="3628" t="s">
        <v>1785</v>
      </c>
      <c r="R8" s="2897"/>
      <c r="S8" s="3629"/>
    </row>
    <row r="9" spans="1:19" ht="24">
      <c r="A9" s="2903" t="s">
        <v>499</v>
      </c>
      <c r="B9" s="2904"/>
      <c r="C9" s="2904"/>
      <c r="D9" s="2486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10"/>
      <c r="Q9" s="73" t="s">
        <v>613</v>
      </c>
      <c r="R9" s="208"/>
      <c r="S9" s="75"/>
    </row>
    <row r="10" spans="1:19" ht="24.75" thickBot="1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414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414" t="s">
        <v>11</v>
      </c>
      <c r="Q10" s="2954" t="s">
        <v>1045</v>
      </c>
      <c r="R10" s="2955"/>
      <c r="S10" s="2956"/>
    </row>
    <row r="11" spans="1:19" ht="24.75" thickBot="1">
      <c r="A11" s="3613" t="s">
        <v>1719</v>
      </c>
      <c r="B11" s="3614"/>
      <c r="C11" s="3614"/>
      <c r="D11" s="198">
        <v>20</v>
      </c>
      <c r="E11" s="2097"/>
      <c r="F11" s="2097"/>
      <c r="G11" s="576"/>
      <c r="H11" s="571">
        <v>10</v>
      </c>
      <c r="I11" s="571">
        <v>10</v>
      </c>
      <c r="J11" s="576"/>
      <c r="K11" s="576"/>
      <c r="L11" s="576"/>
      <c r="M11" s="576"/>
      <c r="N11" s="576"/>
      <c r="O11" s="576"/>
      <c r="P11" s="465"/>
      <c r="Q11" s="324" t="s">
        <v>525</v>
      </c>
      <c r="R11" s="325"/>
      <c r="S11" s="326" t="s">
        <v>502</v>
      </c>
    </row>
    <row r="12" spans="1:19" ht="22.5" customHeight="1">
      <c r="A12" s="3675" t="s">
        <v>1943</v>
      </c>
      <c r="B12" s="3676"/>
      <c r="C12" s="3676"/>
      <c r="D12" s="2096"/>
      <c r="E12" s="2096"/>
      <c r="F12" s="2096"/>
      <c r="G12" s="2096"/>
      <c r="H12" s="2096"/>
      <c r="I12" s="2096"/>
      <c r="J12" s="2096"/>
      <c r="K12" s="2096"/>
      <c r="L12" s="2096"/>
      <c r="M12" s="2096"/>
      <c r="N12" s="2096"/>
      <c r="O12" s="2096"/>
      <c r="P12" s="2700"/>
      <c r="Q12" s="2913" t="s">
        <v>1970</v>
      </c>
      <c r="R12" s="2914"/>
      <c r="S12" s="2748" t="s">
        <v>1668</v>
      </c>
    </row>
    <row r="13" spans="1:19" ht="24.75" thickBot="1">
      <c r="A13" s="3114" t="s">
        <v>1721</v>
      </c>
      <c r="B13" s="3115"/>
      <c r="C13" s="3115"/>
      <c r="D13" s="2511">
        <v>30</v>
      </c>
      <c r="E13" s="225"/>
      <c r="F13" s="149"/>
      <c r="G13" s="2512"/>
      <c r="H13" s="149"/>
      <c r="I13" s="149"/>
      <c r="J13" s="147">
        <v>15</v>
      </c>
      <c r="K13" s="2182">
        <v>15</v>
      </c>
      <c r="L13" s="149"/>
      <c r="M13" s="149"/>
      <c r="N13" s="149"/>
      <c r="O13" s="149"/>
      <c r="P13" s="505"/>
      <c r="Q13" s="2964"/>
      <c r="R13" s="3098"/>
      <c r="S13" s="76"/>
    </row>
    <row r="14" spans="1:19" ht="24.75" customHeight="1" thickBot="1">
      <c r="A14" s="3675" t="s">
        <v>1944</v>
      </c>
      <c r="B14" s="3676"/>
      <c r="C14" s="3676"/>
      <c r="D14" s="2096"/>
      <c r="E14" s="2096"/>
      <c r="F14" s="2096"/>
      <c r="G14" s="2096"/>
      <c r="H14" s="2096"/>
      <c r="I14" s="2096"/>
      <c r="J14" s="2096"/>
      <c r="K14" s="2096"/>
      <c r="L14" s="2096"/>
      <c r="M14" s="2096"/>
      <c r="N14" s="2096"/>
      <c r="O14" s="2096"/>
      <c r="P14" s="2700"/>
      <c r="Q14" s="324" t="s">
        <v>510</v>
      </c>
      <c r="R14" s="325"/>
      <c r="S14" s="517"/>
    </row>
    <row r="15" spans="1:19" ht="24" customHeight="1">
      <c r="A15" s="3052" t="s">
        <v>1722</v>
      </c>
      <c r="B15" s="3053"/>
      <c r="C15" s="3053"/>
      <c r="D15" s="2511">
        <v>30</v>
      </c>
      <c r="E15" s="225"/>
      <c r="F15" s="149"/>
      <c r="G15" s="149"/>
      <c r="H15" s="149"/>
      <c r="I15" s="149"/>
      <c r="J15" s="2096"/>
      <c r="K15" s="2096"/>
      <c r="L15" s="147">
        <v>30</v>
      </c>
      <c r="M15" s="149"/>
      <c r="N15" s="149"/>
      <c r="O15" s="149"/>
      <c r="P15" s="505"/>
      <c r="Q15" s="121" t="s">
        <v>446</v>
      </c>
      <c r="R15" s="208"/>
      <c r="S15" s="188"/>
    </row>
    <row r="16" spans="1:19" ht="24.75" thickBot="1">
      <c r="A16" s="3675" t="s">
        <v>1945</v>
      </c>
      <c r="B16" s="3676"/>
      <c r="C16" s="3676"/>
      <c r="D16" s="2096"/>
      <c r="E16" s="2096"/>
      <c r="F16" s="2096"/>
      <c r="G16" s="2096"/>
      <c r="H16" s="2096"/>
      <c r="I16" s="2096"/>
      <c r="J16" s="2096"/>
      <c r="K16" s="2096"/>
      <c r="L16" s="2096"/>
      <c r="M16" s="2096"/>
      <c r="N16" s="2096"/>
      <c r="O16" s="2096"/>
      <c r="P16" s="2700"/>
      <c r="Q16" s="389"/>
      <c r="R16" s="469"/>
      <c r="S16" s="342"/>
    </row>
    <row r="17" spans="1:28" ht="24.75" thickBot="1">
      <c r="A17" s="3637" t="s">
        <v>1718</v>
      </c>
      <c r="B17" s="3638"/>
      <c r="C17" s="3638"/>
      <c r="D17" s="2511">
        <v>20</v>
      </c>
      <c r="E17" s="225"/>
      <c r="F17" s="149"/>
      <c r="G17" s="149"/>
      <c r="H17" s="2183"/>
      <c r="I17" s="149"/>
      <c r="J17" s="149"/>
      <c r="K17" s="2512"/>
      <c r="L17" s="2096"/>
      <c r="M17" s="147">
        <v>20</v>
      </c>
      <c r="N17" s="149"/>
      <c r="O17" s="149"/>
      <c r="P17" s="505"/>
      <c r="Q17" s="324" t="s">
        <v>511</v>
      </c>
      <c r="R17" s="325"/>
      <c r="S17" s="517"/>
      <c r="T17" s="1261"/>
    </row>
    <row r="18" spans="1:28" ht="24.75" thickBot="1">
      <c r="A18" s="3457" t="s">
        <v>1946</v>
      </c>
      <c r="B18" s="3458"/>
      <c r="C18" s="3458"/>
      <c r="D18" s="200"/>
      <c r="E18" s="77"/>
      <c r="F18" s="2512"/>
      <c r="G18" s="149"/>
      <c r="H18" s="149"/>
      <c r="I18" s="149"/>
      <c r="J18" s="149"/>
      <c r="K18" s="149"/>
      <c r="L18" s="149"/>
      <c r="M18" s="149"/>
      <c r="N18" s="2512"/>
      <c r="O18" s="149"/>
      <c r="P18" s="505"/>
      <c r="Q18" s="276"/>
      <c r="R18" s="208"/>
      <c r="S18" s="188"/>
    </row>
    <row r="19" spans="1:28" ht="24.75" thickBot="1">
      <c r="A19" s="2451"/>
      <c r="B19" s="2452"/>
      <c r="C19" s="2453"/>
      <c r="D19" s="200"/>
      <c r="E19" s="77"/>
      <c r="F19" s="2502"/>
      <c r="G19" s="149"/>
      <c r="H19" s="255"/>
      <c r="I19" s="149"/>
      <c r="J19" s="256"/>
      <c r="K19" s="149"/>
      <c r="L19" s="149"/>
      <c r="M19" s="149"/>
      <c r="N19" s="149"/>
      <c r="O19" s="149"/>
      <c r="P19" s="505"/>
      <c r="Q19" s="3293" t="s">
        <v>504</v>
      </c>
      <c r="R19" s="3294"/>
      <c r="S19" s="3295"/>
    </row>
    <row r="20" spans="1:28" ht="24">
      <c r="A20" s="3052"/>
      <c r="B20" s="3053"/>
      <c r="C20" s="3054"/>
      <c r="D20" s="200"/>
      <c r="E20" s="77"/>
      <c r="F20" s="255"/>
      <c r="G20" s="149"/>
      <c r="H20" s="255"/>
      <c r="I20" s="149"/>
      <c r="J20" s="256"/>
      <c r="K20" s="149"/>
      <c r="L20" s="149"/>
      <c r="M20" s="149"/>
      <c r="N20" s="149"/>
      <c r="O20" s="149"/>
      <c r="P20" s="505"/>
      <c r="Q20" s="2915" t="s">
        <v>12</v>
      </c>
      <c r="R20" s="2916"/>
      <c r="S20" s="213" t="s">
        <v>13</v>
      </c>
    </row>
    <row r="21" spans="1:28" ht="24">
      <c r="A21" s="2451"/>
      <c r="B21" s="2452"/>
      <c r="C21" s="2453"/>
      <c r="D21" s="200"/>
      <c r="E21" s="77"/>
      <c r="F21" s="226"/>
      <c r="G21" s="77"/>
      <c r="H21" s="231"/>
      <c r="I21" s="77"/>
      <c r="J21" s="231"/>
      <c r="K21" s="568"/>
      <c r="L21" s="505"/>
      <c r="M21" s="505"/>
      <c r="N21" s="505"/>
      <c r="O21" s="505"/>
      <c r="P21" s="505"/>
      <c r="Q21" s="2484"/>
      <c r="R21" s="2485"/>
      <c r="S21" s="86"/>
    </row>
    <row r="22" spans="1:28" ht="24">
      <c r="A22" s="2524"/>
      <c r="B22" s="2525"/>
      <c r="C22" s="2526"/>
      <c r="D22" s="166"/>
      <c r="E22" s="83"/>
      <c r="F22" s="344"/>
      <c r="G22" s="83"/>
      <c r="H22" s="84"/>
      <c r="I22" s="83"/>
      <c r="J22" s="84"/>
      <c r="K22" s="2699"/>
      <c r="L22" s="346"/>
      <c r="M22" s="346"/>
      <c r="N22" s="346"/>
      <c r="O22" s="346"/>
      <c r="P22" s="346"/>
      <c r="Q22" s="2508"/>
      <c r="R22" s="2485"/>
      <c r="S22" s="86"/>
    </row>
    <row r="23" spans="1:28" ht="24.75" thickBot="1">
      <c r="A23" s="2894" t="s">
        <v>61</v>
      </c>
      <c r="B23" s="2895"/>
      <c r="C23" s="2896"/>
      <c r="D23" s="92">
        <f>SUM(D11:D22)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5"/>
      <c r="Q23" s="2469" t="s">
        <v>14</v>
      </c>
      <c r="R23" s="2470"/>
      <c r="S23" s="842"/>
    </row>
    <row r="24" spans="1:28" ht="24.75" thickBot="1">
      <c r="A24" s="2885" t="s">
        <v>484</v>
      </c>
      <c r="B24" s="2886"/>
      <c r="C24" s="2887"/>
      <c r="D24" s="646" t="s">
        <v>68</v>
      </c>
      <c r="E24" s="97">
        <f t="shared" ref="E24:P24" si="0">SUM(E11:E22)</f>
        <v>0</v>
      </c>
      <c r="F24" s="97">
        <f t="shared" si="0"/>
        <v>0</v>
      </c>
      <c r="G24" s="97">
        <f t="shared" si="0"/>
        <v>0</v>
      </c>
      <c r="H24" s="97">
        <f t="shared" si="0"/>
        <v>10</v>
      </c>
      <c r="I24" s="97">
        <f t="shared" si="0"/>
        <v>10</v>
      </c>
      <c r="J24" s="97">
        <f t="shared" si="0"/>
        <v>15</v>
      </c>
      <c r="K24" s="97">
        <f t="shared" si="0"/>
        <v>15</v>
      </c>
      <c r="L24" s="97">
        <f t="shared" si="0"/>
        <v>30</v>
      </c>
      <c r="M24" s="97">
        <f>SUM(M11:M22)</f>
        <v>20</v>
      </c>
      <c r="N24" s="97">
        <f t="shared" si="0"/>
        <v>0</v>
      </c>
      <c r="O24" s="97">
        <f t="shared" si="0"/>
        <v>0</v>
      </c>
      <c r="P24" s="2098">
        <f t="shared" si="0"/>
        <v>0</v>
      </c>
      <c r="Q24" s="2456" t="s">
        <v>563</v>
      </c>
      <c r="R24" s="2457"/>
      <c r="S24" s="2458"/>
      <c r="AB24" t="s">
        <v>16</v>
      </c>
    </row>
    <row r="25" spans="1:28" ht="24">
      <c r="A25" s="2888"/>
      <c r="B25" s="2889"/>
      <c r="C25" s="2890"/>
      <c r="D25" s="647" t="s">
        <v>69</v>
      </c>
      <c r="E25" s="99">
        <f>E24</f>
        <v>0</v>
      </c>
      <c r="F25" s="97">
        <f>SUM(E24:F24)</f>
        <v>0</v>
      </c>
      <c r="G25" s="97">
        <f>SUM(E24:G24)</f>
        <v>0</v>
      </c>
      <c r="H25" s="97">
        <f>SUM(E24:H24)</f>
        <v>10</v>
      </c>
      <c r="I25" s="97">
        <f>SUM(E24:I24)</f>
        <v>20</v>
      </c>
      <c r="J25" s="97">
        <f>SUM(E24:J24)</f>
        <v>35</v>
      </c>
      <c r="K25" s="97">
        <f>SUM(E24:K24)</f>
        <v>50</v>
      </c>
      <c r="L25" s="97">
        <f>SUM(E24:L24)</f>
        <v>80</v>
      </c>
      <c r="M25" s="97">
        <f>SUM(E24:M24)</f>
        <v>100</v>
      </c>
      <c r="N25" s="97">
        <f>SUM(E24:N24)</f>
        <v>100</v>
      </c>
      <c r="O25" s="97">
        <f>SUM(E24:O24)</f>
        <v>100</v>
      </c>
      <c r="P25" s="2098">
        <f>SUM(E24:P24)</f>
        <v>100</v>
      </c>
      <c r="Q25" s="3677"/>
      <c r="R25" s="3678"/>
      <c r="S25" s="3679"/>
    </row>
    <row r="26" spans="1:28" ht="24">
      <c r="A26" s="2831" t="s">
        <v>487</v>
      </c>
      <c r="B26" s="2832"/>
      <c r="C26" s="2833"/>
      <c r="D26" s="648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2"/>
      <c r="Q26" s="2837" t="s">
        <v>617</v>
      </c>
      <c r="R26" s="2838"/>
      <c r="S26" s="2839">
        <v>0</v>
      </c>
    </row>
    <row r="27" spans="1:28" ht="24.75" thickBot="1">
      <c r="A27" s="2834"/>
      <c r="B27" s="2835"/>
      <c r="C27" s="2836"/>
      <c r="D27" s="649" t="s">
        <v>928</v>
      </c>
      <c r="E27" s="104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2363"/>
      <c r="Q27" s="197" t="s">
        <v>470</v>
      </c>
      <c r="R27" s="201"/>
      <c r="S27" s="2840"/>
    </row>
  </sheetData>
  <mergeCells count="34">
    <mergeCell ref="C8:P8"/>
    <mergeCell ref="Q8:S8"/>
    <mergeCell ref="A8:B8"/>
    <mergeCell ref="A2:S2"/>
    <mergeCell ref="A1:S1"/>
    <mergeCell ref="A3:S3"/>
    <mergeCell ref="A4:B6"/>
    <mergeCell ref="C4:S4"/>
    <mergeCell ref="C5:S5"/>
    <mergeCell ref="C6:S6"/>
    <mergeCell ref="C7:P7"/>
    <mergeCell ref="Q7:S7"/>
    <mergeCell ref="E9:P9"/>
    <mergeCell ref="A11:C11"/>
    <mergeCell ref="A13:C13"/>
    <mergeCell ref="A12:C12"/>
    <mergeCell ref="Q13:R13"/>
    <mergeCell ref="Q12:R12"/>
    <mergeCell ref="Q10:S10"/>
    <mergeCell ref="A9:C10"/>
    <mergeCell ref="Q25:S25"/>
    <mergeCell ref="A26:C27"/>
    <mergeCell ref="Q26:R26"/>
    <mergeCell ref="S26:S27"/>
    <mergeCell ref="A23:C23"/>
    <mergeCell ref="A24:C25"/>
    <mergeCell ref="A14:C14"/>
    <mergeCell ref="A17:C17"/>
    <mergeCell ref="A20:C20"/>
    <mergeCell ref="Q19:S19"/>
    <mergeCell ref="Q20:R20"/>
    <mergeCell ref="A15:C15"/>
    <mergeCell ref="A18:C18"/>
    <mergeCell ref="A16:C16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Header>&amp;R&amp;"Angsana New,ธรรมดา"&amp;18 34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  <pageSetUpPr fitToPage="1"/>
  </sheetPr>
  <dimension ref="A1:S33"/>
  <sheetViews>
    <sheetView view="pageBreakPreview" topLeftCell="C1" zoomScale="60" zoomScaleNormal="100" workbookViewId="0">
      <selection activeCell="Q37" sqref="Q37"/>
    </sheetView>
  </sheetViews>
  <sheetFormatPr defaultColWidth="8.85546875" defaultRowHeight="17.25"/>
  <cols>
    <col min="1" max="1" width="8.85546875" style="5"/>
    <col min="2" max="2" width="14.5703125" style="5" customWidth="1"/>
    <col min="3" max="3" width="34.140625" style="5" customWidth="1"/>
    <col min="4" max="4" width="16" style="5" customWidth="1"/>
    <col min="5" max="16" width="5.5703125" style="5" customWidth="1"/>
    <col min="17" max="17" width="8.85546875" style="5"/>
    <col min="18" max="18" width="27.5703125" style="5" customWidth="1"/>
    <col min="19" max="19" width="25" style="5" customWidth="1"/>
    <col min="20" max="16384" width="8.85546875" style="5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2855" t="s">
        <v>786</v>
      </c>
      <c r="B4" s="2856"/>
      <c r="C4" s="3121" t="s">
        <v>1090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18" thickBot="1">
      <c r="A5" s="3028"/>
      <c r="B5" s="3029"/>
      <c r="C5" s="3124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 ht="24">
      <c r="A6" s="2941" t="s">
        <v>787</v>
      </c>
      <c r="B6" s="2942"/>
      <c r="C6" s="2925" t="s">
        <v>1418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3019" t="s">
        <v>625</v>
      </c>
      <c r="R6" s="3020"/>
      <c r="S6" s="3021"/>
    </row>
    <row r="7" spans="1:19" ht="24">
      <c r="A7" s="3130"/>
      <c r="B7" s="2981"/>
      <c r="C7" s="2928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3435" t="s">
        <v>1831</v>
      </c>
      <c r="R7" s="3436"/>
      <c r="S7" s="3437"/>
    </row>
    <row r="8" spans="1:19" ht="24">
      <c r="A8" s="2988" t="s">
        <v>62</v>
      </c>
      <c r="B8" s="2989"/>
      <c r="C8" s="3023" t="s">
        <v>1092</v>
      </c>
      <c r="D8" s="3023"/>
      <c r="E8" s="3023"/>
      <c r="F8" s="3023"/>
      <c r="G8" s="3023"/>
      <c r="H8" s="3023"/>
      <c r="I8" s="3023"/>
      <c r="J8" s="3023"/>
      <c r="K8" s="3023"/>
      <c r="L8" s="3023"/>
      <c r="M8" s="3023"/>
      <c r="N8" s="3023"/>
      <c r="O8" s="3023"/>
      <c r="P8" s="3024"/>
      <c r="Q8" s="1072" t="s">
        <v>613</v>
      </c>
      <c r="R8" s="469"/>
      <c r="S8" s="390"/>
    </row>
    <row r="9" spans="1:19" ht="24.75" thickBot="1">
      <c r="A9" s="3166"/>
      <c r="B9" s="3167"/>
      <c r="C9" s="1726" t="s">
        <v>1093</v>
      </c>
      <c r="D9" s="1726"/>
      <c r="E9" s="1726"/>
      <c r="F9" s="1726"/>
      <c r="G9" s="1726"/>
      <c r="H9" s="1726"/>
      <c r="I9" s="1726"/>
      <c r="J9" s="1726"/>
      <c r="K9" s="1726"/>
      <c r="L9" s="1726"/>
      <c r="M9" s="1726"/>
      <c r="N9" s="1726"/>
      <c r="O9" s="1726"/>
      <c r="P9" s="1727"/>
      <c r="Q9" s="3041" t="s">
        <v>1072</v>
      </c>
      <c r="R9" s="3042"/>
      <c r="S9" s="3043"/>
    </row>
    <row r="10" spans="1:19" ht="24.75" thickBot="1">
      <c r="A10" s="2903" t="s">
        <v>499</v>
      </c>
      <c r="B10" s="2904"/>
      <c r="C10" s="2905"/>
      <c r="D10" s="1745" t="s">
        <v>593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532</v>
      </c>
      <c r="R10" s="325"/>
      <c r="S10" s="326" t="s">
        <v>502</v>
      </c>
    </row>
    <row r="11" spans="1:19" ht="24">
      <c r="A11" s="3009"/>
      <c r="B11" s="3010"/>
      <c r="C11" s="3011"/>
      <c r="D11" s="165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3605" t="s">
        <v>1633</v>
      </c>
      <c r="R11" s="3680"/>
      <c r="S11" s="1879"/>
    </row>
    <row r="12" spans="1:19" ht="24">
      <c r="A12" s="3613" t="s">
        <v>1094</v>
      </c>
      <c r="B12" s="3614"/>
      <c r="C12" s="3615"/>
      <c r="D12" s="198">
        <v>5</v>
      </c>
      <c r="E12" s="1881">
        <v>5</v>
      </c>
      <c r="F12" s="1882"/>
      <c r="G12" s="1883"/>
      <c r="H12" s="1882"/>
      <c r="I12" s="1883"/>
      <c r="J12" s="1884"/>
      <c r="K12" s="1883"/>
      <c r="L12" s="1883"/>
      <c r="M12" s="1883"/>
      <c r="N12" s="1883"/>
      <c r="O12" s="1883"/>
      <c r="P12" s="1885"/>
      <c r="Q12" s="738" t="s">
        <v>1634</v>
      </c>
      <c r="R12" s="725"/>
      <c r="S12" s="1905" t="s">
        <v>207</v>
      </c>
    </row>
    <row r="13" spans="1:19" ht="24.75" thickBot="1">
      <c r="A13" s="2152" t="s">
        <v>1624</v>
      </c>
      <c r="B13" s="2153"/>
      <c r="C13" s="2154"/>
      <c r="D13" s="274"/>
      <c r="E13" s="2203"/>
      <c r="F13" s="1882"/>
      <c r="G13" s="1883"/>
      <c r="H13" s="1882"/>
      <c r="I13" s="1883"/>
      <c r="J13" s="1884"/>
      <c r="K13" s="1883"/>
      <c r="L13" s="1883"/>
      <c r="M13" s="1883"/>
      <c r="N13" s="1883"/>
      <c r="O13" s="1883"/>
      <c r="P13" s="1885"/>
      <c r="Q13" s="3602"/>
      <c r="R13" s="3681"/>
      <c r="S13" s="1879"/>
    </row>
    <row r="14" spans="1:19" ht="24.75" thickBot="1">
      <c r="A14" s="3114" t="s">
        <v>1626</v>
      </c>
      <c r="B14" s="3115"/>
      <c r="C14" s="3116"/>
      <c r="D14" s="199">
        <v>25</v>
      </c>
      <c r="E14" s="1883"/>
      <c r="F14" s="1882"/>
      <c r="G14" s="1883"/>
      <c r="H14" s="1882"/>
      <c r="I14" s="1883"/>
      <c r="J14" s="1884"/>
      <c r="K14" s="1883"/>
      <c r="L14" s="1883"/>
      <c r="M14" s="1883"/>
      <c r="N14" s="1883"/>
      <c r="O14" s="1883"/>
      <c r="P14" s="1885"/>
      <c r="Q14" s="324" t="s">
        <v>510</v>
      </c>
      <c r="R14" s="325"/>
      <c r="S14" s="517"/>
    </row>
    <row r="15" spans="1:19" ht="24">
      <c r="A15" s="3052" t="s">
        <v>1625</v>
      </c>
      <c r="B15" s="3053"/>
      <c r="C15" s="3054"/>
      <c r="D15" s="200"/>
      <c r="E15" s="1881">
        <v>10</v>
      </c>
      <c r="F15" s="1882"/>
      <c r="G15" s="1883"/>
      <c r="H15" s="1882"/>
      <c r="I15" s="1883"/>
      <c r="J15" s="1884"/>
      <c r="K15" s="1883"/>
      <c r="L15" s="1883"/>
      <c r="M15" s="1883"/>
      <c r="N15" s="1883"/>
      <c r="O15" s="1883"/>
      <c r="P15" s="1885"/>
      <c r="Q15" s="3682" t="s">
        <v>1095</v>
      </c>
      <c r="R15" s="3683"/>
      <c r="S15" s="188"/>
    </row>
    <row r="16" spans="1:19" ht="24.75" thickBot="1">
      <c r="A16" s="3052" t="s">
        <v>1627</v>
      </c>
      <c r="B16" s="3053"/>
      <c r="C16" s="3054"/>
      <c r="D16" s="200"/>
      <c r="E16" s="1881">
        <v>5</v>
      </c>
      <c r="F16" s="1886">
        <v>10</v>
      </c>
      <c r="G16" s="1883"/>
      <c r="H16" s="1882"/>
      <c r="I16" s="1883"/>
      <c r="J16" s="1884"/>
      <c r="K16" s="1883"/>
      <c r="L16" s="1883"/>
      <c r="M16" s="1883"/>
      <c r="N16" s="1883"/>
      <c r="O16" s="1883"/>
      <c r="P16" s="1885"/>
      <c r="Q16" s="73"/>
      <c r="R16" s="74"/>
      <c r="S16" s="75"/>
    </row>
    <row r="17" spans="1:19" ht="24.75" thickBot="1">
      <c r="A17" s="3052" t="s">
        <v>1096</v>
      </c>
      <c r="B17" s="3053"/>
      <c r="C17" s="3054"/>
      <c r="D17" s="200">
        <v>15</v>
      </c>
      <c r="E17" s="1883"/>
      <c r="F17" s="1882"/>
      <c r="G17" s="1883"/>
      <c r="H17" s="1882"/>
      <c r="I17" s="1883"/>
      <c r="J17" s="1884"/>
      <c r="K17" s="1883"/>
      <c r="L17" s="1883"/>
      <c r="M17" s="1883"/>
      <c r="N17" s="1883"/>
      <c r="O17" s="1883"/>
      <c r="P17" s="1885"/>
      <c r="Q17" s="324" t="s">
        <v>511</v>
      </c>
      <c r="R17" s="325"/>
      <c r="S17" s="517"/>
    </row>
    <row r="18" spans="1:19" ht="24">
      <c r="A18" s="3052" t="s">
        <v>1628</v>
      </c>
      <c r="B18" s="3053"/>
      <c r="C18" s="3054"/>
      <c r="D18" s="200"/>
      <c r="E18" s="1883"/>
      <c r="F18" s="1886">
        <v>5</v>
      </c>
      <c r="G18" s="1883"/>
      <c r="H18" s="1882"/>
      <c r="I18" s="1883"/>
      <c r="J18" s="1884"/>
      <c r="K18" s="1883"/>
      <c r="L18" s="1883"/>
      <c r="M18" s="1883"/>
      <c r="N18" s="1883"/>
      <c r="O18" s="1883"/>
      <c r="P18" s="1885"/>
      <c r="Q18" s="987" t="s">
        <v>289</v>
      </c>
      <c r="R18" s="114"/>
      <c r="S18" s="843"/>
    </row>
    <row r="19" spans="1:19" ht="24">
      <c r="A19" s="1718" t="s">
        <v>1629</v>
      </c>
      <c r="B19" s="1719"/>
      <c r="C19" s="1720"/>
      <c r="D19" s="200"/>
      <c r="E19" s="1883"/>
      <c r="F19" s="1882"/>
      <c r="G19" s="1881">
        <v>5</v>
      </c>
      <c r="H19" s="1882"/>
      <c r="I19" s="1883"/>
      <c r="J19" s="1884"/>
      <c r="K19" s="1883"/>
      <c r="L19" s="1883"/>
      <c r="M19" s="1883"/>
      <c r="N19" s="1883"/>
      <c r="O19" s="1883"/>
      <c r="P19" s="1885"/>
      <c r="Q19" s="79"/>
      <c r="R19" s="80"/>
      <c r="S19" s="81"/>
    </row>
    <row r="20" spans="1:19" ht="24">
      <c r="A20" s="1718" t="s">
        <v>1089</v>
      </c>
      <c r="B20" s="1719"/>
      <c r="C20" s="1720"/>
      <c r="D20" s="200"/>
      <c r="E20" s="1883"/>
      <c r="F20" s="1882"/>
      <c r="G20" s="1881">
        <v>5</v>
      </c>
      <c r="H20" s="1882"/>
      <c r="I20" s="1883"/>
      <c r="J20" s="1884"/>
      <c r="K20" s="1883"/>
      <c r="L20" s="1883"/>
      <c r="M20" s="1883"/>
      <c r="N20" s="1883"/>
      <c r="O20" s="1883"/>
      <c r="P20" s="1885"/>
      <c r="Q20" s="79"/>
      <c r="R20" s="80"/>
      <c r="S20" s="81"/>
    </row>
    <row r="21" spans="1:19" ht="24">
      <c r="A21" s="1718" t="s">
        <v>680</v>
      </c>
      <c r="B21" s="1719"/>
      <c r="C21" s="1720"/>
      <c r="D21" s="200">
        <v>20</v>
      </c>
      <c r="E21" s="1883"/>
      <c r="F21" s="1882"/>
      <c r="G21" s="1883"/>
      <c r="H21" s="1886">
        <v>20</v>
      </c>
      <c r="I21" s="1883"/>
      <c r="J21" s="1884"/>
      <c r="K21" s="1883"/>
      <c r="L21" s="1883"/>
      <c r="M21" s="1883"/>
      <c r="N21" s="1883"/>
      <c r="O21" s="1883"/>
      <c r="P21" s="1885"/>
      <c r="Q21" s="79"/>
      <c r="R21" s="80"/>
      <c r="S21" s="81"/>
    </row>
    <row r="22" spans="1:19" ht="24">
      <c r="A22" s="1718" t="s">
        <v>1630</v>
      </c>
      <c r="B22" s="1719"/>
      <c r="C22" s="1720"/>
      <c r="D22" s="200">
        <v>15</v>
      </c>
      <c r="E22" s="1883"/>
      <c r="F22" s="1882"/>
      <c r="G22" s="1883"/>
      <c r="H22" s="1882"/>
      <c r="I22" s="1883"/>
      <c r="J22" s="1884"/>
      <c r="K22" s="1881">
        <v>5</v>
      </c>
      <c r="L22" s="1883"/>
      <c r="M22" s="1883"/>
      <c r="N22" s="1883"/>
      <c r="O22" s="1881">
        <v>10</v>
      </c>
      <c r="P22" s="1885"/>
      <c r="Q22" s="79"/>
      <c r="R22" s="80"/>
      <c r="S22" s="81"/>
    </row>
    <row r="23" spans="1:19" ht="24.75" thickBot="1">
      <c r="A23" s="1718" t="s">
        <v>1631</v>
      </c>
      <c r="B23" s="1719"/>
      <c r="C23" s="1720"/>
      <c r="D23" s="200">
        <v>10</v>
      </c>
      <c r="E23" s="1883"/>
      <c r="F23" s="1882"/>
      <c r="G23" s="1883"/>
      <c r="H23" s="1882"/>
      <c r="I23" s="1883"/>
      <c r="J23" s="1884"/>
      <c r="K23" s="1883"/>
      <c r="L23" s="1883"/>
      <c r="M23" s="1883"/>
      <c r="N23" s="1883"/>
      <c r="O23" s="1881">
        <v>10</v>
      </c>
      <c r="P23" s="1885"/>
      <c r="Q23" s="990"/>
      <c r="R23" s="468"/>
      <c r="S23" s="342"/>
    </row>
    <row r="24" spans="1:19" ht="24.75" thickBot="1">
      <c r="A24" s="2146" t="s">
        <v>1632</v>
      </c>
      <c r="B24" s="2147"/>
      <c r="C24" s="2148"/>
      <c r="D24" s="200"/>
      <c r="E24" s="1883"/>
      <c r="F24" s="1882"/>
      <c r="G24" s="1883"/>
      <c r="H24" s="1882"/>
      <c r="I24" s="1883"/>
      <c r="J24" s="1884"/>
      <c r="K24" s="1883"/>
      <c r="L24" s="1883"/>
      <c r="M24" s="1883"/>
      <c r="N24" s="1883"/>
      <c r="O24" s="1883"/>
      <c r="P24" s="1885"/>
      <c r="Q24" s="3035" t="s">
        <v>622</v>
      </c>
      <c r="R24" s="3036"/>
      <c r="S24" s="3037"/>
    </row>
    <row r="25" spans="1:19" ht="24">
      <c r="A25" s="3052" t="s">
        <v>1097</v>
      </c>
      <c r="B25" s="3053"/>
      <c r="C25" s="3054"/>
      <c r="D25" s="200">
        <v>10</v>
      </c>
      <c r="E25" s="1883"/>
      <c r="F25" s="1882"/>
      <c r="G25" s="1883"/>
      <c r="H25" s="1882"/>
      <c r="I25" s="1883"/>
      <c r="J25" s="1884"/>
      <c r="K25" s="1883"/>
      <c r="L25" s="1883"/>
      <c r="M25" s="1883"/>
      <c r="N25" s="1883"/>
      <c r="O25" s="1883"/>
      <c r="P25" s="1888">
        <v>10</v>
      </c>
      <c r="Q25" s="3684" t="s">
        <v>12</v>
      </c>
      <c r="R25" s="3685"/>
      <c r="S25" s="213" t="s">
        <v>13</v>
      </c>
    </row>
    <row r="26" spans="1:19" ht="24">
      <c r="A26" s="1718" t="s">
        <v>1628</v>
      </c>
      <c r="B26" s="1719"/>
      <c r="C26" s="1720"/>
      <c r="D26" s="200"/>
      <c r="E26" s="1883"/>
      <c r="F26" s="1882"/>
      <c r="G26" s="1883"/>
      <c r="H26" s="1882"/>
      <c r="I26" s="1883"/>
      <c r="J26" s="1884"/>
      <c r="K26" s="1883"/>
      <c r="L26" s="1883"/>
      <c r="M26" s="1883"/>
      <c r="N26" s="1883"/>
      <c r="O26" s="1883"/>
      <c r="P26" s="1885"/>
      <c r="Q26" s="2883">
        <v>240000</v>
      </c>
      <c r="R26" s="2884"/>
      <c r="S26" s="86"/>
    </row>
    <row r="27" spans="1:19" ht="24.75" thickBot="1">
      <c r="A27" s="1718" t="s">
        <v>1089</v>
      </c>
      <c r="B27" s="1719"/>
      <c r="C27" s="1720"/>
      <c r="D27" s="200"/>
      <c r="E27" s="1883"/>
      <c r="F27" s="1882"/>
      <c r="G27" s="1883"/>
      <c r="H27" s="1882"/>
      <c r="I27" s="1883"/>
      <c r="J27" s="1884"/>
      <c r="K27" s="1883"/>
      <c r="L27" s="1883"/>
      <c r="M27" s="1883"/>
      <c r="N27" s="1883"/>
      <c r="O27" s="1883"/>
      <c r="P27" s="1885"/>
      <c r="Q27" s="3686" t="s">
        <v>14</v>
      </c>
      <c r="R27" s="3687"/>
      <c r="S27" s="119">
        <v>240000</v>
      </c>
    </row>
    <row r="28" spans="1:19" ht="24.75" thickBot="1">
      <c r="A28" s="3688" t="s">
        <v>1089</v>
      </c>
      <c r="B28" s="3689"/>
      <c r="C28" s="3690"/>
      <c r="D28" s="167"/>
      <c r="E28" s="1889"/>
      <c r="F28" s="1890"/>
      <c r="G28" s="1889"/>
      <c r="H28" s="1890"/>
      <c r="I28" s="1889"/>
      <c r="J28" s="1891"/>
      <c r="K28" s="1889"/>
      <c r="L28" s="1889"/>
      <c r="M28" s="1889"/>
      <c r="N28" s="1889"/>
      <c r="O28" s="1889"/>
      <c r="P28" s="1892"/>
      <c r="Q28" s="3035" t="s">
        <v>624</v>
      </c>
      <c r="R28" s="3036"/>
      <c r="S28" s="3037"/>
    </row>
    <row r="29" spans="1:19" ht="24">
      <c r="A29" s="2894" t="s">
        <v>61</v>
      </c>
      <c r="B29" s="2895"/>
      <c r="C29" s="2896"/>
      <c r="D29" s="92">
        <f>SUM(D12:D28)</f>
        <v>100</v>
      </c>
      <c r="E29" s="1893"/>
      <c r="F29" s="1894"/>
      <c r="G29" s="1893"/>
      <c r="H29" s="1894"/>
      <c r="I29" s="1893"/>
      <c r="J29" s="1894"/>
      <c r="K29" s="1895"/>
      <c r="L29" s="1895"/>
      <c r="M29" s="1895"/>
      <c r="N29" s="1895"/>
      <c r="O29" s="1895"/>
      <c r="P29" s="1896"/>
      <c r="Q29" s="2951" t="s">
        <v>1635</v>
      </c>
      <c r="R29" s="2952"/>
      <c r="S29" s="2953"/>
    </row>
    <row r="30" spans="1:19" ht="24">
      <c r="A30" s="2885" t="s">
        <v>484</v>
      </c>
      <c r="B30" s="2886"/>
      <c r="C30" s="2887"/>
      <c r="D30" s="172" t="s">
        <v>68</v>
      </c>
      <c r="E30" s="1102">
        <f t="shared" ref="E30:P30" si="0">SUM(E12:E28)</f>
        <v>20</v>
      </c>
      <c r="F30" s="1102">
        <f t="shared" si="0"/>
        <v>15</v>
      </c>
      <c r="G30" s="1102">
        <f t="shared" si="0"/>
        <v>10</v>
      </c>
      <c r="H30" s="1102">
        <f t="shared" si="0"/>
        <v>20</v>
      </c>
      <c r="I30" s="1102">
        <f t="shared" si="0"/>
        <v>0</v>
      </c>
      <c r="J30" s="1102">
        <f t="shared" si="0"/>
        <v>0</v>
      </c>
      <c r="K30" s="1102">
        <f t="shared" si="0"/>
        <v>5</v>
      </c>
      <c r="L30" s="1102">
        <f t="shared" si="0"/>
        <v>0</v>
      </c>
      <c r="M30" s="1102">
        <f t="shared" si="0"/>
        <v>0</v>
      </c>
      <c r="N30" s="1102">
        <f t="shared" si="0"/>
        <v>0</v>
      </c>
      <c r="O30" s="1102">
        <f t="shared" si="0"/>
        <v>20</v>
      </c>
      <c r="P30" s="1102">
        <f t="shared" si="0"/>
        <v>10</v>
      </c>
      <c r="Q30" s="2964" t="s">
        <v>291</v>
      </c>
      <c r="R30" s="2965"/>
      <c r="S30" s="2966"/>
    </row>
    <row r="31" spans="1:19" ht="24">
      <c r="A31" s="2888"/>
      <c r="B31" s="2889"/>
      <c r="C31" s="2890"/>
      <c r="D31" s="175" t="s">
        <v>69</v>
      </c>
      <c r="E31" s="1897">
        <f>+E30</f>
        <v>20</v>
      </c>
      <c r="F31" s="1897">
        <f>SUM(E30:F30)</f>
        <v>35</v>
      </c>
      <c r="G31" s="1897">
        <f>SUM(E30:G30)</f>
        <v>45</v>
      </c>
      <c r="H31" s="1897">
        <f>SUM(E30:H30)</f>
        <v>65</v>
      </c>
      <c r="I31" s="1897">
        <f>SUM(E30:I30)</f>
        <v>65</v>
      </c>
      <c r="J31" s="1897">
        <f>SUM(E30:J30)</f>
        <v>65</v>
      </c>
      <c r="K31" s="1897">
        <f>SUM(E30:K30)</f>
        <v>70</v>
      </c>
      <c r="L31" s="1897">
        <f>SUM(E30:L30)</f>
        <v>70</v>
      </c>
      <c r="M31" s="1897">
        <f>SUM(E30:M30)</f>
        <v>70</v>
      </c>
      <c r="N31" s="1897">
        <f>SUM(E30:N30)</f>
        <v>70</v>
      </c>
      <c r="O31" s="1897">
        <f>SUM(E30:O30)</f>
        <v>90</v>
      </c>
      <c r="P31" s="1897">
        <f>SUM(E30:P30)</f>
        <v>100</v>
      </c>
      <c r="Q31" s="3038"/>
      <c r="R31" s="3039"/>
      <c r="S31" s="3040"/>
    </row>
    <row r="32" spans="1:19" ht="24">
      <c r="A32" s="2831" t="s">
        <v>487</v>
      </c>
      <c r="B32" s="2832"/>
      <c r="C32" s="2833"/>
      <c r="D32" s="177" t="s">
        <v>68</v>
      </c>
      <c r="E32" s="1898"/>
      <c r="F32" s="1899"/>
      <c r="G32" s="1898"/>
      <c r="H32" s="1899"/>
      <c r="I32" s="1898"/>
      <c r="J32" s="1899"/>
      <c r="K32" s="1900"/>
      <c r="L32" s="1900"/>
      <c r="M32" s="1900"/>
      <c r="N32" s="1900"/>
      <c r="O32" s="1900"/>
      <c r="P32" s="1901"/>
      <c r="Q32" s="2837" t="s">
        <v>813</v>
      </c>
      <c r="R32" s="2838"/>
      <c r="S32" s="2839">
        <f>P33</f>
        <v>0</v>
      </c>
    </row>
    <row r="33" spans="1:19" ht="24.75" thickBot="1">
      <c r="A33" s="2834"/>
      <c r="B33" s="2835"/>
      <c r="C33" s="2836"/>
      <c r="D33" s="182" t="s">
        <v>72</v>
      </c>
      <c r="E33" s="1902">
        <f>E32</f>
        <v>0</v>
      </c>
      <c r="F33" s="1903">
        <f>SUM(E32:F32)</f>
        <v>0</v>
      </c>
      <c r="G33" s="1903">
        <f>SUM(E32:G32)</f>
        <v>0</v>
      </c>
      <c r="H33" s="1903">
        <f>SUM(E32:H32)</f>
        <v>0</v>
      </c>
      <c r="I33" s="1903">
        <f>SUM(E32:I32)</f>
        <v>0</v>
      </c>
      <c r="J33" s="1903">
        <f>SUM(E32:J32)</f>
        <v>0</v>
      </c>
      <c r="K33" s="1903">
        <f>SUM(E32:K32)</f>
        <v>0</v>
      </c>
      <c r="L33" s="1903">
        <f>SUM(E32:L32)</f>
        <v>0</v>
      </c>
      <c r="M33" s="1903">
        <f>SUM(E32:M32)</f>
        <v>0</v>
      </c>
      <c r="N33" s="1903">
        <f>SUM(E32:N32)</f>
        <v>0</v>
      </c>
      <c r="O33" s="1903">
        <f>SUM(E32:O32)</f>
        <v>0</v>
      </c>
      <c r="P33" s="1904">
        <f>SUM(E32:P32)</f>
        <v>0</v>
      </c>
      <c r="Q33" s="197" t="s">
        <v>814</v>
      </c>
      <c r="R33" s="201"/>
      <c r="S33" s="2840"/>
    </row>
  </sheetData>
  <mergeCells count="38">
    <mergeCell ref="A32:C33"/>
    <mergeCell ref="Q32:R32"/>
    <mergeCell ref="S32:S33"/>
    <mergeCell ref="Q27:R27"/>
    <mergeCell ref="A28:C28"/>
    <mergeCell ref="Q28:S28"/>
    <mergeCell ref="A29:C29"/>
    <mergeCell ref="Q29:S29"/>
    <mergeCell ref="A30:C31"/>
    <mergeCell ref="Q30:S30"/>
    <mergeCell ref="Q31:S31"/>
    <mergeCell ref="Q26:R26"/>
    <mergeCell ref="A12:C12"/>
    <mergeCell ref="Q13:R13"/>
    <mergeCell ref="A14:C14"/>
    <mergeCell ref="A15:C15"/>
    <mergeCell ref="Q15:R15"/>
    <mergeCell ref="A16:C16"/>
    <mergeCell ref="A17:C17"/>
    <mergeCell ref="A18:C18"/>
    <mergeCell ref="Q24:S24"/>
    <mergeCell ref="A25:C25"/>
    <mergeCell ref="Q25:R25"/>
    <mergeCell ref="A8:B9"/>
    <mergeCell ref="C8:P8"/>
    <mergeCell ref="Q9:S9"/>
    <mergeCell ref="A10:C11"/>
    <mergeCell ref="E10:P10"/>
    <mergeCell ref="Q11:R11"/>
    <mergeCell ref="A1:S1"/>
    <mergeCell ref="A3:S3"/>
    <mergeCell ref="A4:B5"/>
    <mergeCell ref="C4:S5"/>
    <mergeCell ref="A6:B7"/>
    <mergeCell ref="C6:P7"/>
    <mergeCell ref="Q6:S6"/>
    <mergeCell ref="Q7:S7"/>
    <mergeCell ref="A2:S2"/>
  </mergeCells>
  <phoneticPr fontId="57" type="noConversion"/>
  <pageMargins left="0.82677165354330717" right="3.937007874015748E-2" top="0.74803149606299213" bottom="0.15748031496062992" header="0.31496062992125984" footer="0.31496062992125984"/>
  <pageSetup paperSize="9" scale="68" orientation="landscape" r:id="rId1"/>
  <headerFooter>
    <oddHeader>&amp;R&amp;"Angsana New,ธรรมดา"&amp;18 35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</sheetPr>
  <dimension ref="A1:S38"/>
  <sheetViews>
    <sheetView view="pageBreakPreview" topLeftCell="C1" zoomScale="50" zoomScaleNormal="100" zoomScaleSheetLayoutView="50" workbookViewId="0">
      <selection activeCell="G37" sqref="G37"/>
    </sheetView>
  </sheetViews>
  <sheetFormatPr defaultColWidth="8.85546875" defaultRowHeight="17.25"/>
  <cols>
    <col min="1" max="1" width="8.85546875" style="5"/>
    <col min="2" max="2" width="17.140625" style="5" customWidth="1"/>
    <col min="3" max="3" width="39" style="5" customWidth="1"/>
    <col min="4" max="4" width="17.140625" style="5" customWidth="1"/>
    <col min="5" max="16" width="5.5703125" style="5" customWidth="1"/>
    <col min="17" max="17" width="8.85546875" style="5"/>
    <col min="18" max="18" width="28.5703125" style="5" customWidth="1"/>
    <col min="19" max="19" width="16.5703125" style="5" customWidth="1"/>
    <col min="20" max="16384" width="8.85546875" style="5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1439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2855" t="s">
        <v>786</v>
      </c>
      <c r="B4" s="2856"/>
      <c r="C4" s="3121" t="s">
        <v>1068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18" thickBot="1">
      <c r="A5" s="3028"/>
      <c r="B5" s="3029"/>
      <c r="C5" s="3124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 ht="24">
      <c r="A6" s="2941" t="s">
        <v>787</v>
      </c>
      <c r="B6" s="2942"/>
      <c r="C6" s="2925" t="s">
        <v>1419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2868" t="s">
        <v>564</v>
      </c>
      <c r="R6" s="2869"/>
      <c r="S6" s="2870"/>
    </row>
    <row r="7" spans="1:19" ht="24">
      <c r="A7" s="3130"/>
      <c r="B7" s="2981"/>
      <c r="C7" s="2928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2860" t="s">
        <v>1783</v>
      </c>
      <c r="R7" s="2861"/>
      <c r="S7" s="2862"/>
    </row>
    <row r="8" spans="1:19" ht="24">
      <c r="A8" s="2871" t="s">
        <v>62</v>
      </c>
      <c r="B8" s="2872"/>
      <c r="C8" s="3023" t="s">
        <v>1070</v>
      </c>
      <c r="D8" s="3023"/>
      <c r="E8" s="3023"/>
      <c r="F8" s="3023"/>
      <c r="G8" s="3023"/>
      <c r="H8" s="3023"/>
      <c r="I8" s="3023"/>
      <c r="J8" s="3023"/>
      <c r="K8" s="3023"/>
      <c r="L8" s="3023"/>
      <c r="M8" s="3023"/>
      <c r="N8" s="3023"/>
      <c r="O8" s="3023"/>
      <c r="P8" s="3024"/>
      <c r="Q8" s="1072" t="s">
        <v>613</v>
      </c>
      <c r="R8" s="469"/>
      <c r="S8" s="75"/>
    </row>
    <row r="9" spans="1:19" ht="24.75" thickBot="1">
      <c r="A9" s="2873"/>
      <c r="B9" s="2874"/>
      <c r="C9" s="1726" t="s">
        <v>1071</v>
      </c>
      <c r="D9" s="1726"/>
      <c r="E9" s="1726"/>
      <c r="F9" s="1726"/>
      <c r="G9" s="1726"/>
      <c r="H9" s="1726"/>
      <c r="I9" s="1726"/>
      <c r="J9" s="1726"/>
      <c r="K9" s="1726"/>
      <c r="L9" s="1726"/>
      <c r="M9" s="1726"/>
      <c r="N9" s="1726"/>
      <c r="O9" s="1726"/>
      <c r="P9" s="1727"/>
      <c r="Q9" s="3041" t="s">
        <v>1072</v>
      </c>
      <c r="R9" s="3042"/>
      <c r="S9" s="3043"/>
    </row>
    <row r="10" spans="1:19" ht="24.75" thickBot="1">
      <c r="A10" s="2903" t="s">
        <v>616</v>
      </c>
      <c r="B10" s="2904"/>
      <c r="C10" s="2904"/>
      <c r="D10" s="1745" t="s">
        <v>593</v>
      </c>
      <c r="E10" s="2910" t="s">
        <v>500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525</v>
      </c>
      <c r="R10" s="325"/>
      <c r="S10" s="326" t="s">
        <v>502</v>
      </c>
    </row>
    <row r="11" spans="1:19" ht="24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2913" t="s">
        <v>1407</v>
      </c>
      <c r="R11" s="2914"/>
      <c r="S11" s="986" t="s">
        <v>110</v>
      </c>
    </row>
    <row r="12" spans="1:19" ht="24">
      <c r="A12" s="3613" t="s">
        <v>1073</v>
      </c>
      <c r="B12" s="3614"/>
      <c r="C12" s="3615"/>
      <c r="D12" s="198">
        <v>5</v>
      </c>
      <c r="E12" s="1906">
        <v>5</v>
      </c>
      <c r="F12" s="1907"/>
      <c r="G12" s="1908"/>
      <c r="H12" s="1907"/>
      <c r="I12" s="1908"/>
      <c r="J12" s="1909"/>
      <c r="K12" s="1908"/>
      <c r="L12" s="1908"/>
      <c r="M12" s="1908"/>
      <c r="N12" s="1908"/>
      <c r="O12" s="1908"/>
      <c r="P12" s="1910"/>
      <c r="Q12" s="2435" t="s">
        <v>1408</v>
      </c>
      <c r="R12" s="2438"/>
      <c r="S12" s="76"/>
    </row>
    <row r="13" spans="1:19" ht="24">
      <c r="A13" s="3114" t="s">
        <v>1637</v>
      </c>
      <c r="B13" s="3115"/>
      <c r="C13" s="3116"/>
      <c r="D13" s="274"/>
      <c r="E13" s="1053"/>
      <c r="F13" s="1911"/>
      <c r="G13" s="1053"/>
      <c r="H13" s="1911"/>
      <c r="I13" s="1053"/>
      <c r="J13" s="1912"/>
      <c r="K13" s="1053"/>
      <c r="L13" s="1053"/>
      <c r="M13" s="1053"/>
      <c r="N13" s="1053"/>
      <c r="O13" s="1053"/>
      <c r="P13" s="1913"/>
      <c r="Q13" s="2435"/>
      <c r="R13" s="2438"/>
      <c r="S13" s="76"/>
    </row>
    <row r="14" spans="1:19" ht="24.75" thickBot="1">
      <c r="A14" s="3114" t="s">
        <v>1636</v>
      </c>
      <c r="B14" s="3115"/>
      <c r="C14" s="3116"/>
      <c r="D14" s="199">
        <v>15</v>
      </c>
      <c r="E14" s="2162"/>
      <c r="G14" s="1053"/>
      <c r="H14" s="1911"/>
      <c r="I14" s="1053"/>
      <c r="J14" s="1912"/>
      <c r="K14" s="1053"/>
      <c r="L14" s="1053"/>
      <c r="M14" s="1053"/>
      <c r="N14" s="1053"/>
      <c r="O14" s="1053"/>
      <c r="P14" s="1913"/>
      <c r="Q14" s="2901"/>
      <c r="R14" s="2902"/>
      <c r="S14" s="989"/>
    </row>
    <row r="15" spans="1:19" ht="24.75" thickBot="1">
      <c r="A15" s="3052" t="s">
        <v>1074</v>
      </c>
      <c r="B15" s="3053"/>
      <c r="C15" s="3054"/>
      <c r="D15" s="199"/>
      <c r="E15" s="1914">
        <v>3</v>
      </c>
      <c r="F15" s="1915">
        <v>3</v>
      </c>
      <c r="G15" s="1053"/>
      <c r="H15" s="1911"/>
      <c r="I15" s="1053"/>
      <c r="J15" s="1912"/>
      <c r="K15" s="1053"/>
      <c r="L15" s="1053"/>
      <c r="M15" s="1053"/>
      <c r="N15" s="1053"/>
      <c r="O15" s="1053"/>
      <c r="P15" s="1913"/>
      <c r="Q15" s="324" t="s">
        <v>510</v>
      </c>
      <c r="R15" s="2150"/>
      <c r="S15" s="2160"/>
    </row>
    <row r="16" spans="1:19" ht="24">
      <c r="A16" s="3052" t="s">
        <v>1075</v>
      </c>
      <c r="B16" s="3053"/>
      <c r="C16" s="3054"/>
      <c r="D16" s="200"/>
      <c r="E16" s="1914">
        <v>3</v>
      </c>
      <c r="F16" s="1915">
        <v>3</v>
      </c>
      <c r="G16" s="1058"/>
      <c r="H16" s="1063"/>
      <c r="I16" s="1058"/>
      <c r="J16" s="1916"/>
      <c r="K16" s="1058"/>
      <c r="L16" s="1058"/>
      <c r="M16" s="1058"/>
      <c r="N16" s="1058"/>
      <c r="O16" s="1058"/>
      <c r="P16" s="1917"/>
      <c r="Q16" s="2913" t="s">
        <v>734</v>
      </c>
      <c r="R16" s="3281"/>
      <c r="S16" s="843"/>
    </row>
    <row r="17" spans="1:19" ht="24">
      <c r="A17" s="3052" t="s">
        <v>1076</v>
      </c>
      <c r="B17" s="3053"/>
      <c r="C17" s="3054"/>
      <c r="D17" s="200"/>
      <c r="E17" s="1058"/>
      <c r="F17" s="1915">
        <v>3</v>
      </c>
      <c r="G17" s="1058"/>
      <c r="H17" s="1063"/>
      <c r="I17" s="1058"/>
      <c r="J17" s="1916"/>
      <c r="K17" s="1058"/>
      <c r="L17" s="1058"/>
      <c r="M17" s="1058"/>
      <c r="N17" s="1058"/>
      <c r="O17" s="1058"/>
      <c r="P17" s="1917"/>
      <c r="Q17" s="2435"/>
      <c r="R17" s="2436"/>
      <c r="S17" s="81"/>
    </row>
    <row r="18" spans="1:19" ht="24">
      <c r="A18" s="3052" t="s">
        <v>889</v>
      </c>
      <c r="B18" s="3053"/>
      <c r="C18" s="3054"/>
      <c r="D18" s="200">
        <v>20</v>
      </c>
      <c r="E18" s="1058"/>
      <c r="F18" s="1063"/>
      <c r="G18" s="1058"/>
      <c r="H18" s="1063"/>
      <c r="I18" s="1058"/>
      <c r="J18" s="1916"/>
      <c r="K18" s="1058"/>
      <c r="L18" s="1058"/>
      <c r="M18" s="1058"/>
      <c r="N18" s="1058"/>
      <c r="O18" s="1058"/>
      <c r="P18" s="1917"/>
      <c r="Q18" s="2435"/>
      <c r="R18" s="2436"/>
      <c r="S18" s="81"/>
    </row>
    <row r="19" spans="1:19" ht="24">
      <c r="A19" s="3052" t="s">
        <v>1077</v>
      </c>
      <c r="B19" s="3053"/>
      <c r="C19" s="3054"/>
      <c r="D19" s="200"/>
      <c r="E19" s="1058"/>
      <c r="F19" s="1063"/>
      <c r="G19" s="1914">
        <v>5</v>
      </c>
      <c r="H19" s="1063"/>
      <c r="I19" s="1058"/>
      <c r="J19" s="1916"/>
      <c r="K19" s="1058"/>
      <c r="L19" s="1058"/>
      <c r="M19" s="1058"/>
      <c r="N19" s="1058"/>
      <c r="O19" s="1058"/>
      <c r="P19" s="1917"/>
      <c r="Q19" s="2435"/>
      <c r="R19" s="2436"/>
      <c r="S19" s="81"/>
    </row>
    <row r="20" spans="1:19" ht="24">
      <c r="A20" s="3052" t="s">
        <v>1078</v>
      </c>
      <c r="B20" s="3053"/>
      <c r="C20" s="3054"/>
      <c r="D20" s="200"/>
      <c r="E20" s="1058"/>
      <c r="F20" s="1063"/>
      <c r="G20" s="1914">
        <v>5</v>
      </c>
      <c r="H20" s="1063"/>
      <c r="I20" s="1058"/>
      <c r="J20" s="1916"/>
      <c r="K20" s="1058"/>
      <c r="L20" s="1058"/>
      <c r="M20" s="1058"/>
      <c r="N20" s="1058"/>
      <c r="O20" s="1058"/>
      <c r="P20" s="1917"/>
      <c r="Q20" s="2435"/>
      <c r="R20" s="2436"/>
      <c r="S20" s="81"/>
    </row>
    <row r="21" spans="1:19" ht="24">
      <c r="A21" s="3052" t="s">
        <v>1079</v>
      </c>
      <c r="B21" s="3053"/>
      <c r="C21" s="3054"/>
      <c r="D21" s="200"/>
      <c r="E21" s="1058"/>
      <c r="F21" s="1058"/>
      <c r="G21" s="1058"/>
      <c r="H21" s="1914">
        <v>5</v>
      </c>
      <c r="I21" s="1058"/>
      <c r="J21" s="1916"/>
      <c r="K21" s="1058"/>
      <c r="L21" s="1058"/>
      <c r="M21" s="1058"/>
      <c r="N21" s="1058"/>
      <c r="O21" s="1058"/>
      <c r="P21" s="1917"/>
      <c r="Q21" s="329"/>
      <c r="R21" s="80"/>
      <c r="S21" s="81"/>
    </row>
    <row r="22" spans="1:19" ht="24">
      <c r="A22" s="3052" t="s">
        <v>1080</v>
      </c>
      <c r="B22" s="3053"/>
      <c r="C22" s="3054"/>
      <c r="D22" s="200"/>
      <c r="E22" s="1058"/>
      <c r="F22" s="1058"/>
      <c r="G22" s="1058"/>
      <c r="H22" s="1914">
        <v>5</v>
      </c>
      <c r="I22" s="1058"/>
      <c r="J22" s="1916"/>
      <c r="K22" s="1058"/>
      <c r="L22" s="1058"/>
      <c r="M22" s="1058"/>
      <c r="N22" s="1058"/>
      <c r="O22" s="1058"/>
      <c r="P22" s="1917"/>
      <c r="Q22" s="329"/>
      <c r="R22" s="80"/>
      <c r="S22" s="81"/>
    </row>
    <row r="23" spans="1:19" ht="24">
      <c r="A23" s="1718" t="s">
        <v>1081</v>
      </c>
      <c r="B23" s="1719"/>
      <c r="C23" s="1720"/>
      <c r="D23" s="200">
        <v>15</v>
      </c>
      <c r="E23" s="1058"/>
      <c r="F23" s="1063"/>
      <c r="G23" s="1058"/>
      <c r="H23" s="1063"/>
      <c r="I23" s="1058"/>
      <c r="J23" s="1916"/>
      <c r="K23" s="1058"/>
      <c r="L23" s="1058"/>
      <c r="M23" s="1058"/>
      <c r="N23" s="1058"/>
      <c r="O23" s="1058"/>
      <c r="P23" s="1917"/>
      <c r="Q23" s="329"/>
      <c r="R23" s="80"/>
      <c r="S23" s="81"/>
    </row>
    <row r="24" spans="1:19" ht="24">
      <c r="A24" s="1718" t="s">
        <v>1082</v>
      </c>
      <c r="B24" s="1719"/>
      <c r="C24" s="1720"/>
      <c r="D24" s="200"/>
      <c r="E24" s="1058"/>
      <c r="F24" s="1063"/>
      <c r="G24" s="1914">
        <v>5</v>
      </c>
      <c r="H24" s="1914">
        <v>5</v>
      </c>
      <c r="I24" s="1916"/>
      <c r="J24" s="1916"/>
      <c r="K24" s="1058"/>
      <c r="L24" s="1058"/>
      <c r="M24" s="1058"/>
      <c r="N24" s="1058"/>
      <c r="O24" s="1058"/>
      <c r="P24" s="1917"/>
      <c r="Q24" s="329"/>
      <c r="R24" s="80"/>
      <c r="S24" s="81"/>
    </row>
    <row r="25" spans="1:19" ht="24.75" thickBot="1">
      <c r="A25" s="3052" t="s">
        <v>1080</v>
      </c>
      <c r="B25" s="3053"/>
      <c r="C25" s="3054"/>
      <c r="D25" s="200"/>
      <c r="E25" s="1058"/>
      <c r="F25" s="1063"/>
      <c r="G25" s="1058"/>
      <c r="H25" s="1914">
        <v>5</v>
      </c>
      <c r="I25" s="1916"/>
      <c r="J25" s="1916"/>
      <c r="K25" s="1058"/>
      <c r="L25" s="1058"/>
      <c r="M25" s="1058"/>
      <c r="N25" s="1058"/>
      <c r="O25" s="1058"/>
      <c r="P25" s="1917"/>
      <c r="Q25" s="990"/>
      <c r="R25" s="468"/>
      <c r="S25" s="342"/>
    </row>
    <row r="26" spans="1:19" ht="24.75" thickBot="1">
      <c r="A26" s="1718" t="s">
        <v>1083</v>
      </c>
      <c r="B26" s="1719"/>
      <c r="C26" s="1720"/>
      <c r="D26" s="200">
        <v>20</v>
      </c>
      <c r="E26" s="1058"/>
      <c r="F26" s="1063"/>
      <c r="G26" s="1058"/>
      <c r="H26" s="1063"/>
      <c r="I26" s="1058"/>
      <c r="J26" s="1916"/>
      <c r="K26" s="1058"/>
      <c r="L26" s="1058"/>
      <c r="M26" s="1058"/>
      <c r="N26" s="1058"/>
      <c r="O26" s="1058"/>
      <c r="P26" s="1917"/>
      <c r="Q26" s="324" t="s">
        <v>511</v>
      </c>
      <c r="R26" s="325"/>
      <c r="S26" s="517"/>
    </row>
    <row r="27" spans="1:19" ht="24">
      <c r="A27" s="3052" t="s">
        <v>1084</v>
      </c>
      <c r="B27" s="3053"/>
      <c r="C27" s="3054"/>
      <c r="D27" s="200"/>
      <c r="E27" s="1058"/>
      <c r="F27" s="1063"/>
      <c r="G27" s="1058"/>
      <c r="H27" s="1063"/>
      <c r="I27" s="1914">
        <v>5</v>
      </c>
      <c r="J27" s="1916"/>
      <c r="K27" s="1058"/>
      <c r="L27" s="1058"/>
      <c r="M27" s="1058"/>
      <c r="N27" s="1058"/>
      <c r="O27" s="1058"/>
      <c r="P27" s="1917"/>
      <c r="Q27" s="121" t="s">
        <v>289</v>
      </c>
      <c r="R27" s="208"/>
      <c r="S27" s="188"/>
    </row>
    <row r="28" spans="1:19" ht="24.75" thickBot="1">
      <c r="A28" s="1718" t="s">
        <v>1085</v>
      </c>
      <c r="B28" s="1719"/>
      <c r="C28" s="1720"/>
      <c r="D28" s="200"/>
      <c r="E28" s="1058"/>
      <c r="F28" s="1063"/>
      <c r="G28" s="1058"/>
      <c r="H28" s="1063"/>
      <c r="I28" s="1058"/>
      <c r="J28" s="1918">
        <v>5</v>
      </c>
      <c r="K28" s="1914">
        <v>5</v>
      </c>
      <c r="L28" s="1058"/>
      <c r="M28" s="1058"/>
      <c r="N28" s="1058"/>
      <c r="O28" s="1058"/>
      <c r="P28" s="1917"/>
      <c r="Q28" s="73"/>
      <c r="R28" s="74"/>
      <c r="S28" s="75"/>
    </row>
    <row r="29" spans="1:19" ht="24.75" thickBot="1">
      <c r="A29" s="3052" t="s">
        <v>1080</v>
      </c>
      <c r="B29" s="3053"/>
      <c r="C29" s="3054"/>
      <c r="D29" s="200"/>
      <c r="E29" s="1058"/>
      <c r="F29" s="1063"/>
      <c r="G29" s="1058"/>
      <c r="H29" s="1063"/>
      <c r="I29" s="1058"/>
      <c r="J29" s="1916"/>
      <c r="K29" s="1914">
        <v>5</v>
      </c>
      <c r="L29" s="1058"/>
      <c r="M29" s="1058"/>
      <c r="N29" s="1058"/>
      <c r="O29" s="1058"/>
      <c r="P29" s="1058"/>
      <c r="Q29" s="3035" t="s">
        <v>504</v>
      </c>
      <c r="R29" s="3036"/>
      <c r="S29" s="3037"/>
    </row>
    <row r="30" spans="1:19" ht="24">
      <c r="A30" s="1718" t="s">
        <v>1086</v>
      </c>
      <c r="B30" s="1719"/>
      <c r="C30" s="1720"/>
      <c r="D30" s="200">
        <v>15</v>
      </c>
      <c r="E30" s="1058"/>
      <c r="F30" s="1063"/>
      <c r="G30" s="1058"/>
      <c r="H30" s="1063"/>
      <c r="I30" s="1058"/>
      <c r="J30" s="1916"/>
      <c r="K30" s="1914">
        <v>5</v>
      </c>
      <c r="L30" s="1914">
        <v>10</v>
      </c>
      <c r="M30" s="1058"/>
      <c r="N30" s="1058"/>
      <c r="O30" s="1919"/>
      <c r="P30" s="1919"/>
      <c r="Q30" s="3055" t="s">
        <v>12</v>
      </c>
      <c r="R30" s="3056"/>
      <c r="S30" s="213" t="s">
        <v>13</v>
      </c>
    </row>
    <row r="31" spans="1:19" ht="24">
      <c r="A31" s="1718" t="s">
        <v>1087</v>
      </c>
      <c r="B31" s="1719"/>
      <c r="C31" s="1720"/>
      <c r="D31" s="200">
        <v>10</v>
      </c>
      <c r="E31" s="1058"/>
      <c r="F31" s="1063"/>
      <c r="G31" s="1058"/>
      <c r="H31" s="1063"/>
      <c r="I31" s="1058"/>
      <c r="J31" s="1916"/>
      <c r="K31" s="1058"/>
      <c r="L31" s="1058"/>
      <c r="M31" s="1058"/>
      <c r="N31" s="1058"/>
      <c r="O31" s="1058"/>
      <c r="P31" s="1058"/>
      <c r="Q31" s="3283" t="s">
        <v>168</v>
      </c>
      <c r="R31" s="3284"/>
      <c r="S31" s="86" t="s">
        <v>294</v>
      </c>
    </row>
    <row r="32" spans="1:19" ht="24.75" thickBot="1">
      <c r="A32" s="1718" t="s">
        <v>1088</v>
      </c>
      <c r="B32" s="1719"/>
      <c r="C32" s="1720"/>
      <c r="D32" s="166"/>
      <c r="E32" s="1920"/>
      <c r="F32" s="1921"/>
      <c r="G32" s="1920"/>
      <c r="H32" s="1921"/>
      <c r="I32" s="1920"/>
      <c r="J32" s="1922"/>
      <c r="K32" s="1920"/>
      <c r="L32" s="1920"/>
      <c r="M32" s="1914">
        <v>5</v>
      </c>
      <c r="N32" s="1920"/>
      <c r="O32" s="1920"/>
      <c r="P32" s="1923"/>
      <c r="Q32" s="3174" t="s">
        <v>14</v>
      </c>
      <c r="R32" s="3175"/>
      <c r="S32" s="630">
        <v>0</v>
      </c>
    </row>
    <row r="33" spans="1:19" ht="24.75" thickBot="1">
      <c r="A33" s="1718" t="s">
        <v>1089</v>
      </c>
      <c r="B33" s="1719"/>
      <c r="C33" s="1720"/>
      <c r="D33" s="166"/>
      <c r="E33" s="1920"/>
      <c r="F33" s="1921"/>
      <c r="G33" s="1920"/>
      <c r="H33" s="1921"/>
      <c r="I33" s="1920"/>
      <c r="J33" s="1922"/>
      <c r="K33" s="1920"/>
      <c r="L33" s="1920"/>
      <c r="M33" s="1914">
        <v>5</v>
      </c>
      <c r="N33" s="1920"/>
      <c r="O33" s="1920"/>
      <c r="P33" s="1923"/>
      <c r="Q33" s="3035" t="s">
        <v>563</v>
      </c>
      <c r="R33" s="3036"/>
      <c r="S33" s="3037"/>
    </row>
    <row r="34" spans="1:19" ht="24">
      <c r="A34" s="2894" t="s">
        <v>61</v>
      </c>
      <c r="B34" s="2895"/>
      <c r="C34" s="2896"/>
      <c r="D34" s="92">
        <f>SUM(D12:D33)</f>
        <v>100</v>
      </c>
      <c r="E34" s="93"/>
      <c r="F34" s="94"/>
      <c r="G34" s="93"/>
      <c r="H34" s="94"/>
      <c r="I34" s="93"/>
      <c r="J34" s="94"/>
      <c r="K34" s="95"/>
      <c r="L34" s="95"/>
      <c r="M34" s="95"/>
      <c r="N34" s="95"/>
      <c r="O34" s="95"/>
      <c r="P34" s="96"/>
      <c r="Q34" s="2913" t="s">
        <v>1638</v>
      </c>
      <c r="R34" s="3281"/>
      <c r="S34" s="3282"/>
    </row>
    <row r="35" spans="1:19" ht="24">
      <c r="A35" s="2885" t="s">
        <v>484</v>
      </c>
      <c r="B35" s="2886"/>
      <c r="C35" s="2887"/>
      <c r="D35" s="172" t="s">
        <v>68</v>
      </c>
      <c r="E35" s="97">
        <f t="shared" ref="E35:P35" si="0">SUM(E12:E33)</f>
        <v>11</v>
      </c>
      <c r="F35" s="97">
        <f t="shared" si="0"/>
        <v>9</v>
      </c>
      <c r="G35" s="97">
        <f t="shared" si="0"/>
        <v>15</v>
      </c>
      <c r="H35" s="97">
        <f t="shared" si="0"/>
        <v>20</v>
      </c>
      <c r="I35" s="97">
        <f t="shared" si="0"/>
        <v>5</v>
      </c>
      <c r="J35" s="97">
        <f t="shared" si="0"/>
        <v>5</v>
      </c>
      <c r="K35" s="97">
        <f t="shared" si="0"/>
        <v>15</v>
      </c>
      <c r="L35" s="97">
        <f t="shared" si="0"/>
        <v>10</v>
      </c>
      <c r="M35" s="97">
        <f t="shared" si="0"/>
        <v>10</v>
      </c>
      <c r="N35" s="97">
        <f t="shared" si="0"/>
        <v>0</v>
      </c>
      <c r="O35" s="1102">
        <f t="shared" si="0"/>
        <v>0</v>
      </c>
      <c r="P35" s="1103">
        <f t="shared" si="0"/>
        <v>0</v>
      </c>
      <c r="Q35" s="2935"/>
      <c r="R35" s="2936"/>
      <c r="S35" s="2937"/>
    </row>
    <row r="36" spans="1:19" ht="24">
      <c r="A36" s="2888"/>
      <c r="B36" s="2889"/>
      <c r="C36" s="2890"/>
      <c r="D36" s="175" t="s">
        <v>69</v>
      </c>
      <c r="E36" s="99">
        <f>E35</f>
        <v>11</v>
      </c>
      <c r="F36" s="97">
        <f>SUM(E35:F35)</f>
        <v>20</v>
      </c>
      <c r="G36" s="97">
        <f>SUM(E35:G35)</f>
        <v>35</v>
      </c>
      <c r="H36" s="97">
        <f>SUM(E35:H35)</f>
        <v>55</v>
      </c>
      <c r="I36" s="97">
        <f>SUM(E35:I35)</f>
        <v>60</v>
      </c>
      <c r="J36" s="97">
        <f>SUM(E35:J35)</f>
        <v>65</v>
      </c>
      <c r="K36" s="97">
        <f>SUM(E35:K35)</f>
        <v>80</v>
      </c>
      <c r="L36" s="97">
        <f>SUM(E35:L35)</f>
        <v>90</v>
      </c>
      <c r="M36" s="97">
        <f>SUM(E35:M35)</f>
        <v>100</v>
      </c>
      <c r="N36" s="97">
        <f>SUM(E35:N35)</f>
        <v>100</v>
      </c>
      <c r="O36" s="97">
        <f>SUM(E35:O35)</f>
        <v>100</v>
      </c>
      <c r="P36" s="98">
        <f>SUM(E35:P35)</f>
        <v>100</v>
      </c>
      <c r="Q36" s="2938"/>
      <c r="R36" s="2939"/>
      <c r="S36" s="2940"/>
    </row>
    <row r="37" spans="1:19" ht="24">
      <c r="A37" s="2831" t="s">
        <v>487</v>
      </c>
      <c r="B37" s="2832"/>
      <c r="C37" s="2833"/>
      <c r="D37" s="177" t="s">
        <v>68</v>
      </c>
      <c r="E37" s="100"/>
      <c r="F37" s="101"/>
      <c r="G37" s="100"/>
      <c r="H37" s="101"/>
      <c r="I37" s="100"/>
      <c r="J37" s="101"/>
      <c r="K37" s="102"/>
      <c r="L37" s="102"/>
      <c r="M37" s="102"/>
      <c r="N37" s="102"/>
      <c r="O37" s="102"/>
      <c r="P37" s="103"/>
      <c r="Q37" s="2837" t="s">
        <v>614</v>
      </c>
      <c r="R37" s="2838"/>
      <c r="S37" s="2839">
        <f>P38</f>
        <v>0</v>
      </c>
    </row>
    <row r="38" spans="1:19" ht="24.75" thickBot="1">
      <c r="A38" s="2834"/>
      <c r="B38" s="2835"/>
      <c r="C38" s="2836"/>
      <c r="D38" s="182" t="s">
        <v>72</v>
      </c>
      <c r="E38" s="104">
        <f>E37</f>
        <v>0</v>
      </c>
      <c r="F38" s="105">
        <f>SUM(E37:F37)</f>
        <v>0</v>
      </c>
      <c r="G38" s="105">
        <f>SUM(E37:G37)</f>
        <v>0</v>
      </c>
      <c r="H38" s="105">
        <f>SUM(E37:H37)</f>
        <v>0</v>
      </c>
      <c r="I38" s="105">
        <f>SUM(E37:I37)</f>
        <v>0</v>
      </c>
      <c r="J38" s="105">
        <f>SUM(E37:J37)</f>
        <v>0</v>
      </c>
      <c r="K38" s="105">
        <f>SUM(E37:K37)</f>
        <v>0</v>
      </c>
      <c r="L38" s="105">
        <f>SUM(E37:L37)</f>
        <v>0</v>
      </c>
      <c r="M38" s="105">
        <f>SUM(E37:M37)</f>
        <v>0</v>
      </c>
      <c r="N38" s="105">
        <f>SUM(E37:N37)</f>
        <v>0</v>
      </c>
      <c r="O38" s="105">
        <f>SUM(E37:O37)</f>
        <v>0</v>
      </c>
      <c r="P38" s="106">
        <f>SUM(E37:P37)</f>
        <v>0</v>
      </c>
      <c r="Q38" s="197"/>
      <c r="R38" s="201"/>
      <c r="S38" s="2840"/>
    </row>
  </sheetData>
  <mergeCells count="44">
    <mergeCell ref="A37:C38"/>
    <mergeCell ref="Q37:R37"/>
    <mergeCell ref="S37:S38"/>
    <mergeCell ref="Q32:R32"/>
    <mergeCell ref="Q33:S33"/>
    <mergeCell ref="A34:C34"/>
    <mergeCell ref="Q34:S34"/>
    <mergeCell ref="A35:C36"/>
    <mergeCell ref="Q35:S35"/>
    <mergeCell ref="Q36:S36"/>
    <mergeCell ref="Q31:R31"/>
    <mergeCell ref="A17:C17"/>
    <mergeCell ref="A18:C18"/>
    <mergeCell ref="A19:C19"/>
    <mergeCell ref="A20:C20"/>
    <mergeCell ref="A21:C21"/>
    <mergeCell ref="A22:C22"/>
    <mergeCell ref="A25:C25"/>
    <mergeCell ref="A27:C27"/>
    <mergeCell ref="A29:C29"/>
    <mergeCell ref="Q29:S29"/>
    <mergeCell ref="Q30:R30"/>
    <mergeCell ref="A16:C16"/>
    <mergeCell ref="A8:B9"/>
    <mergeCell ref="C8:P8"/>
    <mergeCell ref="Q9:S9"/>
    <mergeCell ref="A10:C11"/>
    <mergeCell ref="E10:P10"/>
    <mergeCell ref="Q11:R11"/>
    <mergeCell ref="A12:C12"/>
    <mergeCell ref="Q14:R14"/>
    <mergeCell ref="A14:C14"/>
    <mergeCell ref="A15:C15"/>
    <mergeCell ref="Q16:R16"/>
    <mergeCell ref="A13:C13"/>
    <mergeCell ref="A1:S1"/>
    <mergeCell ref="A3:S3"/>
    <mergeCell ref="A4:B5"/>
    <mergeCell ref="C4:S5"/>
    <mergeCell ref="A6:B7"/>
    <mergeCell ref="C6:P7"/>
    <mergeCell ref="Q6:S6"/>
    <mergeCell ref="Q7:S7"/>
    <mergeCell ref="A2:S2"/>
  </mergeCells>
  <phoneticPr fontId="57" type="noConversion"/>
  <pageMargins left="0.7" right="0.7" top="0.75" bottom="0.75" header="0.3" footer="0.3"/>
  <pageSetup paperSize="9" scale="55" orientation="landscape" r:id="rId1"/>
  <headerFooter>
    <oddHeader>&amp;R&amp;"Angsana New,ธรรมดา"&amp;18 36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</sheetPr>
  <dimension ref="A1:S34"/>
  <sheetViews>
    <sheetView view="pageBreakPreview" topLeftCell="A7" zoomScale="60" zoomScaleNormal="100" workbookViewId="0">
      <selection activeCell="P33" sqref="P33"/>
    </sheetView>
  </sheetViews>
  <sheetFormatPr defaultColWidth="8.85546875" defaultRowHeight="17.25"/>
  <cols>
    <col min="1" max="1" width="9" style="5" customWidth="1"/>
    <col min="2" max="2" width="17.140625" style="5" customWidth="1"/>
    <col min="3" max="3" width="40.140625" style="5" customWidth="1"/>
    <col min="4" max="4" width="16.140625" style="5" customWidth="1"/>
    <col min="5" max="16" width="5.5703125" style="5" customWidth="1"/>
    <col min="17" max="17" width="9" style="5" customWidth="1"/>
    <col min="18" max="18" width="27.5703125" style="5" customWidth="1"/>
    <col min="19" max="19" width="16.85546875" style="5" customWidth="1"/>
    <col min="20" max="16384" width="8.85546875" style="5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1440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2855" t="s">
        <v>788</v>
      </c>
      <c r="B4" s="2856"/>
      <c r="C4" s="3121" t="s">
        <v>801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18" thickBot="1">
      <c r="A5" s="3028"/>
      <c r="B5" s="3029"/>
      <c r="C5" s="3124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 ht="24">
      <c r="A6" s="2941" t="s">
        <v>789</v>
      </c>
      <c r="B6" s="2942"/>
      <c r="C6" s="2925" t="s">
        <v>1420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2868" t="s">
        <v>498</v>
      </c>
      <c r="R6" s="2869"/>
      <c r="S6" s="2870"/>
    </row>
    <row r="7" spans="1:19" ht="24">
      <c r="A7" s="2943"/>
      <c r="B7" s="2944"/>
      <c r="C7" s="2979"/>
      <c r="D7" s="2980"/>
      <c r="E7" s="2980"/>
      <c r="F7" s="2980"/>
      <c r="G7" s="2980"/>
      <c r="H7" s="2980"/>
      <c r="I7" s="2980"/>
      <c r="J7" s="2980"/>
      <c r="K7" s="2980"/>
      <c r="L7" s="2980"/>
      <c r="M7" s="2980"/>
      <c r="N7" s="2980"/>
      <c r="O7" s="2980"/>
      <c r="P7" s="2995"/>
      <c r="Q7" s="2860" t="s">
        <v>1783</v>
      </c>
      <c r="R7" s="2861"/>
      <c r="S7" s="2862"/>
    </row>
    <row r="8" spans="1:19" ht="24">
      <c r="A8" s="2871" t="s">
        <v>62</v>
      </c>
      <c r="B8" s="2872"/>
      <c r="C8" s="2875" t="s">
        <v>802</v>
      </c>
      <c r="D8" s="2876"/>
      <c r="E8" s="2876"/>
      <c r="F8" s="2876"/>
      <c r="G8" s="2876"/>
      <c r="H8" s="2876"/>
      <c r="I8" s="2876"/>
      <c r="J8" s="2876"/>
      <c r="K8" s="2876"/>
      <c r="L8" s="2876"/>
      <c r="M8" s="2876"/>
      <c r="N8" s="2876"/>
      <c r="O8" s="2876"/>
      <c r="P8" s="2931"/>
      <c r="Q8" s="329" t="s">
        <v>613</v>
      </c>
      <c r="R8" s="80"/>
      <c r="S8" s="81"/>
    </row>
    <row r="9" spans="1:19" ht="24.75" thickBot="1">
      <c r="A9" s="2873"/>
      <c r="B9" s="2874"/>
      <c r="C9" s="2877"/>
      <c r="D9" s="2878"/>
      <c r="E9" s="2878"/>
      <c r="F9" s="2878"/>
      <c r="G9" s="2878"/>
      <c r="H9" s="2878"/>
      <c r="I9" s="2878"/>
      <c r="J9" s="2878"/>
      <c r="K9" s="2878"/>
      <c r="L9" s="2878"/>
      <c r="M9" s="2878"/>
      <c r="N9" s="2878"/>
      <c r="O9" s="2878"/>
      <c r="P9" s="2957"/>
      <c r="Q9" s="3041" t="s">
        <v>1072</v>
      </c>
      <c r="R9" s="3042"/>
      <c r="S9" s="3043"/>
    </row>
    <row r="10" spans="1:19" ht="24.75" thickBot="1">
      <c r="A10" s="2903" t="s">
        <v>499</v>
      </c>
      <c r="B10" s="2904"/>
      <c r="C10" s="2905"/>
      <c r="D10" s="1863" t="s">
        <v>585</v>
      </c>
      <c r="E10" s="2909" t="s">
        <v>500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501</v>
      </c>
      <c r="R10" s="325"/>
      <c r="S10" s="326" t="s">
        <v>502</v>
      </c>
    </row>
    <row r="11" spans="1:19" ht="40.5" customHeight="1">
      <c r="A11" s="3009"/>
      <c r="B11" s="3010"/>
      <c r="C11" s="3011"/>
      <c r="D11" s="165" t="s">
        <v>60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3059" t="s">
        <v>1292</v>
      </c>
      <c r="R11" s="3691"/>
      <c r="S11" s="3057" t="s">
        <v>503</v>
      </c>
    </row>
    <row r="12" spans="1:19" ht="33" customHeight="1">
      <c r="A12" s="3702" t="s">
        <v>873</v>
      </c>
      <c r="B12" s="3703"/>
      <c r="C12" s="3703"/>
      <c r="D12" s="753">
        <v>5</v>
      </c>
      <c r="E12" s="2103">
        <v>5</v>
      </c>
      <c r="F12" s="1924"/>
      <c r="G12" s="1926"/>
      <c r="H12" s="1927"/>
      <c r="I12" s="1926"/>
      <c r="J12" s="767"/>
      <c r="K12" s="454"/>
      <c r="L12" s="454"/>
      <c r="M12" s="1926"/>
      <c r="N12" s="1926"/>
      <c r="O12" s="1926"/>
      <c r="P12" s="1928"/>
      <c r="Q12" s="3692"/>
      <c r="R12" s="3693"/>
      <c r="S12" s="3601"/>
    </row>
    <row r="13" spans="1:19" ht="24.75" thickBot="1">
      <c r="A13" s="3710" t="s">
        <v>1640</v>
      </c>
      <c r="B13" s="3711"/>
      <c r="C13" s="3711"/>
      <c r="D13" s="1179"/>
      <c r="E13" s="2102"/>
      <c r="F13" s="2163"/>
      <c r="G13" s="1926"/>
      <c r="H13" s="1927"/>
      <c r="I13" s="1926"/>
      <c r="J13" s="767"/>
      <c r="K13" s="454"/>
      <c r="L13" s="454"/>
      <c r="M13" s="1926"/>
      <c r="N13" s="1926"/>
      <c r="O13" s="1926"/>
      <c r="P13" s="1928"/>
      <c r="Q13" s="3694"/>
      <c r="R13" s="3695"/>
      <c r="S13" s="3068"/>
    </row>
    <row r="14" spans="1:19" ht="24.75" thickBot="1">
      <c r="A14" s="3710" t="s">
        <v>1641</v>
      </c>
      <c r="B14" s="3711"/>
      <c r="C14" s="3711"/>
      <c r="D14" s="1179"/>
      <c r="E14" s="2164"/>
      <c r="F14" s="2163"/>
      <c r="G14" s="1926"/>
      <c r="H14" s="1927"/>
      <c r="I14" s="1926"/>
      <c r="J14" s="767"/>
      <c r="K14" s="454"/>
      <c r="L14" s="454"/>
      <c r="M14" s="1926"/>
      <c r="N14" s="1926"/>
      <c r="O14" s="1926"/>
      <c r="P14" s="1928"/>
      <c r="Q14" s="324" t="s">
        <v>510</v>
      </c>
      <c r="R14" s="325"/>
      <c r="S14" s="517"/>
    </row>
    <row r="15" spans="1:19" ht="24">
      <c r="A15" s="334" t="s">
        <v>1102</v>
      </c>
      <c r="B15" s="335"/>
      <c r="C15" s="335"/>
      <c r="D15" s="1179">
        <v>5</v>
      </c>
      <c r="E15" s="2102">
        <v>5</v>
      </c>
      <c r="F15" s="1925"/>
      <c r="G15" s="1926"/>
      <c r="H15" s="1927"/>
      <c r="I15" s="1926"/>
      <c r="J15" s="767"/>
      <c r="K15" s="454"/>
      <c r="L15" s="454"/>
      <c r="M15" s="1926"/>
      <c r="N15" s="1926"/>
      <c r="O15" s="1926"/>
      <c r="P15" s="1928"/>
      <c r="Q15" s="121" t="s">
        <v>15</v>
      </c>
      <c r="R15" s="1857"/>
      <c r="S15" s="188"/>
    </row>
    <row r="16" spans="1:19" ht="24.75" thickBot="1">
      <c r="A16" s="3704" t="s">
        <v>1103</v>
      </c>
      <c r="B16" s="3705"/>
      <c r="C16" s="3706"/>
      <c r="D16" s="1179"/>
      <c r="E16" s="356"/>
      <c r="F16" s="357"/>
      <c r="G16" s="356"/>
      <c r="H16" s="357"/>
      <c r="I16" s="356"/>
      <c r="J16" s="358"/>
      <c r="K16" s="356"/>
      <c r="L16" s="356"/>
      <c r="M16" s="356"/>
      <c r="N16" s="356"/>
      <c r="O16" s="356"/>
      <c r="P16" s="359"/>
      <c r="Q16" s="122"/>
      <c r="R16" s="74"/>
      <c r="S16" s="75"/>
    </row>
    <row r="17" spans="1:19" ht="24.75" thickBot="1">
      <c r="A17" s="3707" t="s">
        <v>1104</v>
      </c>
      <c r="B17" s="3708"/>
      <c r="C17" s="3709"/>
      <c r="D17" s="1179">
        <v>5</v>
      </c>
      <c r="E17" s="356"/>
      <c r="F17" s="2101">
        <v>5</v>
      </c>
      <c r="G17" s="356"/>
      <c r="H17" s="357"/>
      <c r="I17" s="356"/>
      <c r="J17" s="358"/>
      <c r="K17" s="356"/>
      <c r="L17" s="579"/>
      <c r="M17" s="579"/>
      <c r="N17" s="356"/>
      <c r="O17" s="356"/>
      <c r="P17" s="359"/>
      <c r="Q17" s="324" t="s">
        <v>511</v>
      </c>
      <c r="R17" s="325"/>
      <c r="S17" s="517"/>
    </row>
    <row r="18" spans="1:19" ht="24">
      <c r="A18" s="3457" t="s">
        <v>1639</v>
      </c>
      <c r="B18" s="3458"/>
      <c r="C18" s="3459"/>
      <c r="D18" s="1179">
        <v>10</v>
      </c>
      <c r="E18" s="225"/>
      <c r="F18" s="225"/>
      <c r="G18" s="225"/>
      <c r="H18" s="225"/>
      <c r="I18" s="225"/>
      <c r="J18" s="228"/>
      <c r="K18" s="225"/>
      <c r="L18" s="149"/>
      <c r="M18" s="149"/>
      <c r="N18" s="225"/>
      <c r="O18" s="225"/>
      <c r="P18" s="230"/>
      <c r="Q18" s="121" t="s">
        <v>289</v>
      </c>
      <c r="R18" s="208"/>
      <c r="S18" s="188"/>
    </row>
    <row r="19" spans="1:19" ht="24">
      <c r="A19" s="3457" t="s">
        <v>1105</v>
      </c>
      <c r="B19" s="3458"/>
      <c r="C19" s="3459"/>
      <c r="D19" s="1179"/>
      <c r="E19" s="225"/>
      <c r="F19" s="228"/>
      <c r="G19" s="291">
        <v>5</v>
      </c>
      <c r="H19" s="226"/>
      <c r="I19" s="225"/>
      <c r="J19" s="228"/>
      <c r="K19" s="225"/>
      <c r="L19" s="225"/>
      <c r="M19" s="225"/>
      <c r="N19" s="225"/>
      <c r="O19" s="225"/>
      <c r="P19" s="230"/>
      <c r="Q19" s="121"/>
      <c r="R19" s="208"/>
      <c r="S19" s="188"/>
    </row>
    <row r="20" spans="1:19" ht="24">
      <c r="A20" s="3457" t="s">
        <v>1106</v>
      </c>
      <c r="B20" s="3458"/>
      <c r="C20" s="3459"/>
      <c r="D20" s="1179"/>
      <c r="E20" s="225"/>
      <c r="F20" s="228"/>
      <c r="G20" s="2100">
        <v>5</v>
      </c>
      <c r="H20" s="226"/>
      <c r="I20" s="225"/>
      <c r="J20" s="228"/>
      <c r="K20" s="225"/>
      <c r="L20" s="225"/>
      <c r="M20" s="225"/>
      <c r="N20" s="225"/>
      <c r="O20" s="225"/>
      <c r="P20" s="230"/>
      <c r="Q20" s="121"/>
      <c r="R20" s="208"/>
      <c r="S20" s="188"/>
    </row>
    <row r="21" spans="1:19" ht="24">
      <c r="A21" s="3457" t="s">
        <v>1107</v>
      </c>
      <c r="B21" s="3458"/>
      <c r="C21" s="3459"/>
      <c r="D21" s="1179">
        <v>45</v>
      </c>
      <c r="E21" s="225"/>
      <c r="F21" s="226"/>
      <c r="G21" s="225"/>
      <c r="H21" s="290">
        <v>5</v>
      </c>
      <c r="I21" s="289">
        <v>5</v>
      </c>
      <c r="J21" s="291">
        <v>5</v>
      </c>
      <c r="K21" s="289">
        <v>5</v>
      </c>
      <c r="L21" s="289">
        <v>5</v>
      </c>
      <c r="M21" s="289">
        <v>5</v>
      </c>
      <c r="N21" s="289">
        <v>5</v>
      </c>
      <c r="O21" s="289">
        <v>5</v>
      </c>
      <c r="P21" s="1292">
        <v>5</v>
      </c>
      <c r="Q21" s="121"/>
      <c r="R21" s="208"/>
      <c r="S21" s="188"/>
    </row>
    <row r="22" spans="1:19" ht="24">
      <c r="A22" s="3457" t="s">
        <v>1108</v>
      </c>
      <c r="B22" s="3458"/>
      <c r="C22" s="3459"/>
      <c r="D22" s="1179">
        <v>15</v>
      </c>
      <c r="E22" s="225"/>
      <c r="F22" s="226"/>
      <c r="G22" s="225"/>
      <c r="H22" s="226"/>
      <c r="I22" s="225"/>
      <c r="J22" s="228"/>
      <c r="K22" s="225"/>
      <c r="L22" s="225"/>
      <c r="M22" s="225"/>
      <c r="N22" s="225"/>
      <c r="O22" s="225"/>
      <c r="P22" s="230"/>
      <c r="Q22" s="121"/>
      <c r="R22" s="208"/>
      <c r="S22" s="188"/>
    </row>
    <row r="23" spans="1:19" ht="24">
      <c r="A23" s="1869" t="s">
        <v>1109</v>
      </c>
      <c r="B23" s="1870"/>
      <c r="C23" s="1871"/>
      <c r="D23" s="1179"/>
      <c r="E23" s="225"/>
      <c r="F23" s="226"/>
      <c r="G23" s="225"/>
      <c r="H23" s="289">
        <v>10</v>
      </c>
      <c r="I23" s="225"/>
      <c r="J23" s="228"/>
      <c r="K23" s="225"/>
      <c r="L23" s="225"/>
      <c r="M23" s="225"/>
      <c r="N23" s="225"/>
      <c r="O23" s="225"/>
      <c r="P23" s="230"/>
      <c r="Q23" s="121"/>
      <c r="R23" s="208"/>
      <c r="S23" s="188"/>
    </row>
    <row r="24" spans="1:19" ht="24.75" thickBot="1">
      <c r="A24" s="1869" t="s">
        <v>1110</v>
      </c>
      <c r="B24" s="1870"/>
      <c r="C24" s="1871"/>
      <c r="D24" s="1179"/>
      <c r="E24" s="225"/>
      <c r="F24" s="226"/>
      <c r="G24" s="225"/>
      <c r="H24" s="225"/>
      <c r="I24" s="290">
        <v>5</v>
      </c>
      <c r="J24" s="228"/>
      <c r="K24" s="225"/>
      <c r="L24" s="225"/>
      <c r="M24" s="225"/>
      <c r="N24" s="225"/>
      <c r="O24" s="225"/>
      <c r="P24" s="230"/>
      <c r="Q24" s="329"/>
      <c r="R24" s="80"/>
      <c r="S24" s="81"/>
    </row>
    <row r="25" spans="1:19" ht="24.75" thickBot="1">
      <c r="A25" s="1869" t="s">
        <v>1111</v>
      </c>
      <c r="B25" s="1870"/>
      <c r="C25" s="1871"/>
      <c r="D25" s="1179">
        <v>5</v>
      </c>
      <c r="E25" s="225"/>
      <c r="F25" s="226"/>
      <c r="G25" s="225"/>
      <c r="H25" s="226"/>
      <c r="I25" s="225"/>
      <c r="J25" s="228"/>
      <c r="K25" s="225"/>
      <c r="L25" s="225"/>
      <c r="M25" s="225"/>
      <c r="N25" s="225"/>
      <c r="O25" s="290">
        <v>5</v>
      </c>
      <c r="P25" s="230"/>
      <c r="Q25" s="1848" t="s">
        <v>504</v>
      </c>
      <c r="R25" s="1849"/>
      <c r="S25" s="1850"/>
    </row>
    <row r="26" spans="1:19" ht="24">
      <c r="A26" s="1869" t="s">
        <v>1112</v>
      </c>
      <c r="B26" s="1870"/>
      <c r="C26" s="1871"/>
      <c r="D26" s="1179"/>
      <c r="E26" s="225"/>
      <c r="F26" s="226"/>
      <c r="G26" s="225"/>
      <c r="H26" s="226"/>
      <c r="I26" s="225"/>
      <c r="J26" s="228"/>
      <c r="K26" s="225"/>
      <c r="L26" s="225"/>
      <c r="M26" s="225"/>
      <c r="N26" s="225"/>
      <c r="O26" s="225"/>
      <c r="P26" s="230"/>
      <c r="Q26" s="3712" t="s">
        <v>12</v>
      </c>
      <c r="R26" s="3713"/>
      <c r="S26" s="751" t="s">
        <v>13</v>
      </c>
    </row>
    <row r="27" spans="1:19" ht="24">
      <c r="A27" s="1869" t="s">
        <v>1113</v>
      </c>
      <c r="B27" s="1870"/>
      <c r="C27" s="1871"/>
      <c r="D27" s="1179">
        <v>10</v>
      </c>
      <c r="E27" s="225"/>
      <c r="F27" s="226"/>
      <c r="G27" s="225"/>
      <c r="H27" s="226"/>
      <c r="I27" s="225"/>
      <c r="J27" s="228"/>
      <c r="K27" s="225"/>
      <c r="L27" s="225"/>
      <c r="M27" s="225"/>
      <c r="N27" s="225"/>
      <c r="O27" s="225"/>
      <c r="P27" s="230"/>
      <c r="Q27" s="3714">
        <v>1500000</v>
      </c>
      <c r="R27" s="3715"/>
      <c r="S27" s="752"/>
    </row>
    <row r="28" spans="1:19" ht="24.75" thickBot="1">
      <c r="A28" s="1869" t="s">
        <v>1114</v>
      </c>
      <c r="B28" s="1870"/>
      <c r="C28" s="1871"/>
      <c r="D28" s="1871"/>
      <c r="E28" s="225"/>
      <c r="F28" s="226"/>
      <c r="G28" s="225"/>
      <c r="H28" s="226"/>
      <c r="I28" s="225"/>
      <c r="J28" s="290">
        <v>5</v>
      </c>
      <c r="K28" s="225"/>
      <c r="L28" s="225"/>
      <c r="M28" s="225"/>
      <c r="N28" s="225"/>
      <c r="O28" s="225"/>
      <c r="P28" s="290">
        <v>5</v>
      </c>
      <c r="Q28" s="562" t="s">
        <v>14</v>
      </c>
      <c r="R28" s="549"/>
      <c r="S28" s="742">
        <f>Q27+S27</f>
        <v>1500000</v>
      </c>
    </row>
    <row r="29" spans="1:19" ht="24.75" thickBot="1">
      <c r="A29" s="1869" t="s">
        <v>1115</v>
      </c>
      <c r="B29" s="1870"/>
      <c r="C29" s="1871"/>
      <c r="D29" s="547"/>
      <c r="E29" s="343"/>
      <c r="F29" s="344"/>
      <c r="G29" s="343"/>
      <c r="H29" s="344"/>
      <c r="I29" s="343"/>
      <c r="J29" s="345"/>
      <c r="K29" s="343"/>
      <c r="L29" s="343"/>
      <c r="M29" s="343"/>
      <c r="N29" s="343"/>
      <c r="O29" s="343"/>
      <c r="P29" s="346"/>
      <c r="Q29" s="3035" t="s">
        <v>563</v>
      </c>
      <c r="R29" s="3036"/>
      <c r="S29" s="3037"/>
    </row>
    <row r="30" spans="1:19" ht="24">
      <c r="A30" s="2894" t="s">
        <v>61</v>
      </c>
      <c r="B30" s="2895"/>
      <c r="C30" s="2896"/>
      <c r="D30" s="558">
        <f>SUM(D12:D29)</f>
        <v>100</v>
      </c>
      <c r="E30" s="553"/>
      <c r="F30" s="554"/>
      <c r="G30" s="555"/>
      <c r="H30" s="554"/>
      <c r="I30" s="555"/>
      <c r="J30" s="556"/>
      <c r="K30" s="555"/>
      <c r="L30" s="555"/>
      <c r="M30" s="555"/>
      <c r="N30" s="555"/>
      <c r="O30" s="555"/>
      <c r="P30" s="557"/>
      <c r="Q30" s="2951" t="s">
        <v>1621</v>
      </c>
      <c r="R30" s="2952"/>
      <c r="S30" s="2953"/>
    </row>
    <row r="31" spans="1:19" ht="24">
      <c r="A31" s="3696" t="s">
        <v>583</v>
      </c>
      <c r="B31" s="3697"/>
      <c r="C31" s="3698"/>
      <c r="D31" s="97" t="s">
        <v>485</v>
      </c>
      <c r="E31" s="613">
        <f t="shared" ref="E31:P31" si="0">SUM(E12:E30)</f>
        <v>10</v>
      </c>
      <c r="F31" s="744">
        <f t="shared" si="0"/>
        <v>5</v>
      </c>
      <c r="G31" s="613">
        <f t="shared" si="0"/>
        <v>10</v>
      </c>
      <c r="H31" s="744">
        <f t="shared" si="0"/>
        <v>15</v>
      </c>
      <c r="I31" s="613">
        <f t="shared" si="0"/>
        <v>10</v>
      </c>
      <c r="J31" s="745">
        <f t="shared" si="0"/>
        <v>10</v>
      </c>
      <c r="K31" s="613">
        <f t="shared" si="0"/>
        <v>5</v>
      </c>
      <c r="L31" s="613">
        <f t="shared" si="0"/>
        <v>5</v>
      </c>
      <c r="M31" s="613">
        <f t="shared" si="0"/>
        <v>5</v>
      </c>
      <c r="N31" s="613">
        <f t="shared" si="0"/>
        <v>5</v>
      </c>
      <c r="O31" s="613">
        <f t="shared" si="0"/>
        <v>10</v>
      </c>
      <c r="P31" s="746">
        <f t="shared" si="0"/>
        <v>10</v>
      </c>
      <c r="Q31" s="123"/>
      <c r="R31" s="123"/>
      <c r="S31" s="277"/>
    </row>
    <row r="32" spans="1:19" ht="24">
      <c r="A32" s="3699"/>
      <c r="B32" s="3700"/>
      <c r="C32" s="3701"/>
      <c r="D32" s="97" t="s">
        <v>69</v>
      </c>
      <c r="E32" s="743">
        <f>+E31</f>
        <v>10</v>
      </c>
      <c r="F32" s="613">
        <f>SUM(E31:F31)</f>
        <v>15</v>
      </c>
      <c r="G32" s="613">
        <f>SUM(E31:G31)</f>
        <v>25</v>
      </c>
      <c r="H32" s="613">
        <f>SUM(E31:H31)</f>
        <v>40</v>
      </c>
      <c r="I32" s="613">
        <f>SUM(E31:I31)</f>
        <v>50</v>
      </c>
      <c r="J32" s="613">
        <f>SUM(E31:J31)</f>
        <v>60</v>
      </c>
      <c r="K32" s="613">
        <f>SUM(E31:K31)</f>
        <v>65</v>
      </c>
      <c r="L32" s="613">
        <f>SUM(E31:L31)</f>
        <v>70</v>
      </c>
      <c r="M32" s="613">
        <f>SUM(E31:M31)</f>
        <v>75</v>
      </c>
      <c r="N32" s="613">
        <f>SUM(E31:N31)</f>
        <v>80</v>
      </c>
      <c r="O32" s="613">
        <f>SUM(E31:O31)</f>
        <v>90</v>
      </c>
      <c r="P32" s="613">
        <f>SUM(E31:P31)</f>
        <v>100</v>
      </c>
      <c r="Q32" s="441"/>
      <c r="R32" s="516"/>
      <c r="S32" s="503"/>
    </row>
    <row r="33" spans="1:19" ht="24">
      <c r="A33" s="3716" t="s">
        <v>584</v>
      </c>
      <c r="B33" s="3717"/>
      <c r="C33" s="3718"/>
      <c r="D33" s="747" t="s">
        <v>485</v>
      </c>
      <c r="E33" s="616"/>
      <c r="F33" s="616"/>
      <c r="G33" s="616"/>
      <c r="H33" s="616"/>
      <c r="I33" s="616"/>
      <c r="J33" s="616"/>
      <c r="K33" s="616"/>
      <c r="L33" s="616"/>
      <c r="M33" s="616"/>
      <c r="N33" s="616"/>
      <c r="O33" s="616"/>
      <c r="P33" s="748"/>
      <c r="Q33" s="2837" t="s">
        <v>587</v>
      </c>
      <c r="R33" s="3051"/>
      <c r="S33" s="2839">
        <f>P35</f>
        <v>0</v>
      </c>
    </row>
    <row r="34" spans="1:19" ht="24.75" thickBot="1">
      <c r="A34" s="3719"/>
      <c r="B34" s="3720"/>
      <c r="C34" s="3721"/>
      <c r="D34" s="105" t="s">
        <v>69</v>
      </c>
      <c r="E34" s="749">
        <v>0</v>
      </c>
      <c r="F34" s="749">
        <v>0</v>
      </c>
      <c r="G34" s="749">
        <v>0</v>
      </c>
      <c r="H34" s="749">
        <v>0</v>
      </c>
      <c r="I34" s="749">
        <v>0</v>
      </c>
      <c r="J34" s="749">
        <v>0</v>
      </c>
      <c r="K34" s="749">
        <v>0</v>
      </c>
      <c r="L34" s="749">
        <v>0</v>
      </c>
      <c r="M34" s="749">
        <v>0</v>
      </c>
      <c r="N34" s="749">
        <v>0</v>
      </c>
      <c r="O34" s="749">
        <v>0</v>
      </c>
      <c r="P34" s="750">
        <v>0</v>
      </c>
      <c r="Q34" s="278"/>
      <c r="R34" s="278"/>
      <c r="S34" s="2840"/>
    </row>
  </sheetData>
  <mergeCells count="35">
    <mergeCell ref="S33:S34"/>
    <mergeCell ref="A22:C22"/>
    <mergeCell ref="Q26:R26"/>
    <mergeCell ref="Q27:R27"/>
    <mergeCell ref="Q29:S29"/>
    <mergeCell ref="A30:C30"/>
    <mergeCell ref="Q30:S30"/>
    <mergeCell ref="A33:C34"/>
    <mergeCell ref="Q33:R33"/>
    <mergeCell ref="A19:C19"/>
    <mergeCell ref="A20:C20"/>
    <mergeCell ref="A31:C32"/>
    <mergeCell ref="A21:C21"/>
    <mergeCell ref="A12:C12"/>
    <mergeCell ref="A16:C16"/>
    <mergeCell ref="A17:C17"/>
    <mergeCell ref="A18:C18"/>
    <mergeCell ref="A14:C14"/>
    <mergeCell ref="A13:C13"/>
    <mergeCell ref="A8:B9"/>
    <mergeCell ref="C8:P9"/>
    <mergeCell ref="Q9:S9"/>
    <mergeCell ref="A10:C11"/>
    <mergeCell ref="E10:P10"/>
    <mergeCell ref="Q11:R13"/>
    <mergeCell ref="S11:S13"/>
    <mergeCell ref="A1:S1"/>
    <mergeCell ref="A4:B5"/>
    <mergeCell ref="C4:S5"/>
    <mergeCell ref="A6:B7"/>
    <mergeCell ref="C6:P7"/>
    <mergeCell ref="Q6:S6"/>
    <mergeCell ref="Q7:S7"/>
    <mergeCell ref="A2:S2"/>
    <mergeCell ref="A3:S3"/>
  </mergeCells>
  <phoneticPr fontId="57" type="noConversion"/>
  <pageMargins left="0.7" right="0.7" top="0.75" bottom="0.75" header="0.3" footer="0.3"/>
  <pageSetup paperSize="9" scale="60" orientation="landscape" r:id="rId1"/>
  <headerFooter>
    <oddHeader>&amp;R37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</sheetPr>
  <dimension ref="A1:S32"/>
  <sheetViews>
    <sheetView view="pageBreakPreview" topLeftCell="A4" zoomScale="60" zoomScaleNormal="60" zoomScalePageLayoutView="120" workbookViewId="0">
      <selection activeCell="N31" sqref="N31"/>
    </sheetView>
  </sheetViews>
  <sheetFormatPr defaultColWidth="8.85546875" defaultRowHeight="17.25"/>
  <cols>
    <col min="1" max="1" width="8.85546875" style="5"/>
    <col min="2" max="2" width="16.42578125" style="5" customWidth="1"/>
    <col min="3" max="3" width="23.85546875" style="5" customWidth="1"/>
    <col min="4" max="4" width="16.5703125" style="5" customWidth="1"/>
    <col min="5" max="16" width="5.5703125" style="5" customWidth="1"/>
    <col min="17" max="17" width="8.85546875" style="5"/>
    <col min="18" max="18" width="23.140625" style="5" customWidth="1"/>
    <col min="19" max="19" width="28.140625" style="5" customWidth="1"/>
    <col min="20" max="16384" width="8.85546875" style="5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2855" t="s">
        <v>786</v>
      </c>
      <c r="B4" s="2856"/>
      <c r="C4" s="3121" t="s">
        <v>345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18" thickBot="1">
      <c r="A5" s="3028"/>
      <c r="B5" s="3029"/>
      <c r="C5" s="3124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 ht="24">
      <c r="A6" s="2941" t="s">
        <v>63</v>
      </c>
      <c r="B6" s="2942"/>
      <c r="C6" s="2925" t="s">
        <v>1421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2868" t="s">
        <v>564</v>
      </c>
      <c r="R6" s="2869"/>
      <c r="S6" s="2870"/>
    </row>
    <row r="7" spans="1:19" ht="24">
      <c r="A7" s="3130"/>
      <c r="B7" s="2981"/>
      <c r="C7" s="2928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2860" t="s">
        <v>1781</v>
      </c>
      <c r="R7" s="2861"/>
      <c r="S7" s="2862"/>
    </row>
    <row r="8" spans="1:19" ht="24">
      <c r="A8" s="2871" t="s">
        <v>62</v>
      </c>
      <c r="B8" s="2872"/>
      <c r="C8" s="2979" t="s">
        <v>693</v>
      </c>
      <c r="D8" s="2980"/>
      <c r="E8" s="2980"/>
      <c r="F8" s="2980"/>
      <c r="G8" s="2980"/>
      <c r="H8" s="2980"/>
      <c r="I8" s="2980"/>
      <c r="J8" s="2980"/>
      <c r="K8" s="2980"/>
      <c r="L8" s="2980"/>
      <c r="M8" s="2980"/>
      <c r="N8" s="2980"/>
      <c r="O8" s="2980"/>
      <c r="P8" s="2995"/>
      <c r="Q8" s="73" t="s">
        <v>613</v>
      </c>
      <c r="R8" s="74"/>
      <c r="S8" s="75"/>
    </row>
    <row r="9" spans="1:19" ht="24.75" thickBot="1">
      <c r="A9" s="2873"/>
      <c r="B9" s="2874"/>
      <c r="C9" s="2877"/>
      <c r="D9" s="2878"/>
      <c r="E9" s="2878"/>
      <c r="F9" s="2878"/>
      <c r="G9" s="2878"/>
      <c r="H9" s="2878"/>
      <c r="I9" s="2878"/>
      <c r="J9" s="2878"/>
      <c r="K9" s="2878"/>
      <c r="L9" s="2878"/>
      <c r="M9" s="2878"/>
      <c r="N9" s="2878"/>
      <c r="O9" s="2878"/>
      <c r="P9" s="2957"/>
      <c r="Q9" s="3041" t="s">
        <v>1072</v>
      </c>
      <c r="R9" s="3042"/>
      <c r="S9" s="3043"/>
    </row>
    <row r="10" spans="1:19" ht="24.75" thickBot="1">
      <c r="A10" s="2903" t="s">
        <v>499</v>
      </c>
      <c r="B10" s="2904"/>
      <c r="C10" s="2905"/>
      <c r="D10" s="1863" t="s">
        <v>585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532</v>
      </c>
      <c r="R10" s="325"/>
      <c r="S10" s="326" t="s">
        <v>502</v>
      </c>
    </row>
    <row r="11" spans="1:19" ht="24">
      <c r="A11" s="3009"/>
      <c r="B11" s="3010"/>
      <c r="C11" s="3011"/>
      <c r="D11" s="186" t="s">
        <v>486</v>
      </c>
      <c r="E11" s="209" t="s">
        <v>0</v>
      </c>
      <c r="F11" s="1073" t="s">
        <v>1</v>
      </c>
      <c r="G11" s="1074" t="s">
        <v>2</v>
      </c>
      <c r="H11" s="209" t="s">
        <v>3</v>
      </c>
      <c r="I11" s="209" t="s">
        <v>4</v>
      </c>
      <c r="J11" s="209" t="s">
        <v>5</v>
      </c>
      <c r="K11" s="209" t="s">
        <v>6</v>
      </c>
      <c r="L11" s="209" t="s">
        <v>7</v>
      </c>
      <c r="M11" s="209" t="s">
        <v>8</v>
      </c>
      <c r="N11" s="209" t="s">
        <v>9</v>
      </c>
      <c r="O11" s="209" t="s">
        <v>10</v>
      </c>
      <c r="P11" s="82" t="s">
        <v>11</v>
      </c>
      <c r="Q11" s="2964" t="s">
        <v>1409</v>
      </c>
      <c r="R11" s="3098"/>
      <c r="S11" s="1082" t="s">
        <v>78</v>
      </c>
    </row>
    <row r="12" spans="1:19" ht="24">
      <c r="A12" s="3722" t="s">
        <v>692</v>
      </c>
      <c r="B12" s="3723"/>
      <c r="C12" s="3724"/>
      <c r="D12" s="198">
        <v>25</v>
      </c>
      <c r="E12" s="356"/>
      <c r="F12" s="328">
        <v>12.5</v>
      </c>
      <c r="G12" s="328">
        <v>12.5</v>
      </c>
      <c r="H12" s="357"/>
      <c r="I12" s="356"/>
      <c r="J12" s="222"/>
      <c r="K12" s="219"/>
      <c r="L12" s="219"/>
      <c r="M12" s="219"/>
      <c r="N12" s="219"/>
      <c r="O12" s="219"/>
      <c r="P12" s="218"/>
      <c r="Q12" s="3725" t="s">
        <v>1818</v>
      </c>
      <c r="R12" s="3098"/>
      <c r="S12" s="187"/>
    </row>
    <row r="13" spans="1:19" ht="24">
      <c r="A13" s="2152" t="s">
        <v>1642</v>
      </c>
      <c r="B13" s="2153"/>
      <c r="C13" s="2154"/>
      <c r="D13" s="274"/>
      <c r="E13" s="356"/>
      <c r="F13" s="356"/>
      <c r="G13" s="222"/>
      <c r="H13" s="219"/>
      <c r="I13" s="356"/>
      <c r="J13" s="222"/>
      <c r="K13" s="219"/>
      <c r="L13" s="219"/>
      <c r="M13" s="219"/>
      <c r="N13" s="219"/>
      <c r="O13" s="219"/>
      <c r="P13" s="224"/>
      <c r="Q13" s="2964"/>
      <c r="R13" s="3098"/>
      <c r="S13" s="187"/>
    </row>
    <row r="14" spans="1:19" ht="24.75" thickBot="1">
      <c r="A14" s="3114" t="s">
        <v>1643</v>
      </c>
      <c r="B14" s="3115"/>
      <c r="C14" s="3116"/>
      <c r="D14" s="1865">
        <v>20</v>
      </c>
      <c r="E14" s="77"/>
      <c r="F14" s="226"/>
      <c r="G14" s="2794">
        <v>10</v>
      </c>
      <c r="H14" s="283">
        <v>10</v>
      </c>
      <c r="I14" s="77"/>
      <c r="J14" s="232"/>
      <c r="K14" s="77"/>
      <c r="L14" s="77"/>
      <c r="M14" s="77"/>
      <c r="N14" s="77"/>
      <c r="O14" s="77"/>
      <c r="P14" s="78"/>
      <c r="Q14" s="3103"/>
      <c r="R14" s="3105"/>
      <c r="S14" s="365"/>
    </row>
    <row r="15" spans="1:19" ht="24.75" thickBot="1">
      <c r="A15" s="3722" t="s">
        <v>898</v>
      </c>
      <c r="B15" s="3723"/>
      <c r="C15" s="3724"/>
      <c r="D15" s="1929">
        <v>20</v>
      </c>
      <c r="E15" s="356"/>
      <c r="F15" s="357"/>
      <c r="G15" s="356"/>
      <c r="H15" s="357"/>
      <c r="I15" s="356"/>
      <c r="J15" s="358"/>
      <c r="K15" s="356"/>
      <c r="L15" s="356"/>
      <c r="M15" s="356"/>
      <c r="N15" s="356"/>
      <c r="O15" s="356"/>
      <c r="P15" s="359"/>
      <c r="Q15" s="1935" t="s">
        <v>510</v>
      </c>
      <c r="R15" s="1936"/>
      <c r="S15" s="1937"/>
    </row>
    <row r="16" spans="1:19" ht="24">
      <c r="A16" s="3052" t="s">
        <v>1117</v>
      </c>
      <c r="B16" s="3053"/>
      <c r="C16" s="3054"/>
      <c r="D16" s="1930"/>
      <c r="E16" s="1931"/>
      <c r="F16" s="1932"/>
      <c r="G16" s="1931"/>
      <c r="H16" s="1932"/>
      <c r="I16" s="288">
        <v>5</v>
      </c>
      <c r="J16" s="1933"/>
      <c r="K16" s="1931"/>
      <c r="L16" s="1931"/>
      <c r="M16" s="1931"/>
      <c r="N16" s="1931"/>
      <c r="O16" s="1931"/>
      <c r="P16" s="1934"/>
      <c r="Q16" s="2951" t="s">
        <v>734</v>
      </c>
      <c r="R16" s="2952"/>
      <c r="S16" s="188"/>
    </row>
    <row r="17" spans="1:19" ht="24.75" thickBot="1">
      <c r="A17" s="3114" t="s">
        <v>1118</v>
      </c>
      <c r="B17" s="3115"/>
      <c r="C17" s="3116"/>
      <c r="D17" s="454"/>
      <c r="E17" s="225"/>
      <c r="F17" s="226"/>
      <c r="G17" s="225"/>
      <c r="H17" s="226"/>
      <c r="I17" s="225"/>
      <c r="J17" s="228"/>
      <c r="K17" s="288">
        <v>5</v>
      </c>
      <c r="L17" s="225"/>
      <c r="M17" s="225"/>
      <c r="N17" s="225"/>
      <c r="O17" s="225"/>
      <c r="P17" s="230"/>
      <c r="Q17" s="73"/>
      <c r="R17" s="74"/>
      <c r="S17" s="75"/>
    </row>
    <row r="18" spans="1:19" ht="24.75" thickBot="1">
      <c r="A18" s="3114" t="s">
        <v>1119</v>
      </c>
      <c r="B18" s="3115"/>
      <c r="C18" s="3116"/>
      <c r="D18" s="454"/>
      <c r="E18" s="225"/>
      <c r="F18" s="226"/>
      <c r="G18" s="225"/>
      <c r="H18" s="226"/>
      <c r="I18" s="225"/>
      <c r="J18" s="228"/>
      <c r="K18" s="225"/>
      <c r="L18" s="225"/>
      <c r="M18" s="288">
        <v>5</v>
      </c>
      <c r="N18" s="225"/>
      <c r="O18" s="225"/>
      <c r="P18" s="230"/>
      <c r="Q18" s="324" t="s">
        <v>511</v>
      </c>
      <c r="R18" s="325"/>
      <c r="S18" s="517"/>
    </row>
    <row r="19" spans="1:19" ht="24">
      <c r="A19" s="3114" t="s">
        <v>1120</v>
      </c>
      <c r="B19" s="3115"/>
      <c r="C19" s="3116"/>
      <c r="D19" s="200"/>
      <c r="E19" s="77"/>
      <c r="F19" s="231"/>
      <c r="G19" s="77"/>
      <c r="H19" s="231"/>
      <c r="I19" s="77"/>
      <c r="J19" s="228"/>
      <c r="K19" s="225"/>
      <c r="L19" s="225"/>
      <c r="M19" s="225"/>
      <c r="N19" s="225"/>
      <c r="O19" s="288">
        <v>5</v>
      </c>
      <c r="P19" s="230"/>
      <c r="Q19" s="121" t="s">
        <v>149</v>
      </c>
      <c r="R19" s="208"/>
      <c r="S19" s="188"/>
    </row>
    <row r="20" spans="1:19" ht="24">
      <c r="A20" s="3052" t="s">
        <v>1644</v>
      </c>
      <c r="B20" s="3053"/>
      <c r="C20" s="3054"/>
      <c r="D20" s="200">
        <v>20</v>
      </c>
      <c r="E20" s="225"/>
      <c r="F20" s="226"/>
      <c r="G20" s="225"/>
      <c r="H20" s="226"/>
      <c r="I20" s="225"/>
      <c r="J20" s="228"/>
      <c r="K20" s="225"/>
      <c r="L20" s="225"/>
      <c r="M20" s="225"/>
      <c r="N20" s="225"/>
      <c r="O20" s="225"/>
      <c r="P20" s="230"/>
      <c r="Q20" s="2785"/>
      <c r="R20" s="2786"/>
      <c r="S20" s="2787"/>
    </row>
    <row r="21" spans="1:19" ht="24">
      <c r="A21" s="3052" t="s">
        <v>1117</v>
      </c>
      <c r="B21" s="3053"/>
      <c r="C21" s="3054"/>
      <c r="D21" s="200"/>
      <c r="E21" s="1938"/>
      <c r="F21" s="1939"/>
      <c r="G21" s="1938"/>
      <c r="H21" s="1939"/>
      <c r="I21" s="1938"/>
      <c r="J21" s="1940"/>
      <c r="K21" s="288">
        <v>6.66</v>
      </c>
      <c r="L21" s="1938"/>
      <c r="M21" s="1938"/>
      <c r="N21" s="1938"/>
      <c r="O21" s="1938"/>
      <c r="P21" s="1941"/>
      <c r="Q21" s="79"/>
      <c r="R21" s="80"/>
      <c r="S21" s="81"/>
    </row>
    <row r="22" spans="1:19" ht="24">
      <c r="A22" s="3114" t="s">
        <v>1118</v>
      </c>
      <c r="B22" s="3115"/>
      <c r="C22" s="3116"/>
      <c r="D22" s="200"/>
      <c r="E22" s="225"/>
      <c r="F22" s="226"/>
      <c r="G22" s="225"/>
      <c r="H22" s="226"/>
      <c r="I22" s="225"/>
      <c r="J22" s="228"/>
      <c r="K22" s="225"/>
      <c r="L22" s="225"/>
      <c r="M22" s="288">
        <v>6.66</v>
      </c>
      <c r="N22" s="225"/>
      <c r="O22" s="225"/>
      <c r="P22" s="230"/>
      <c r="Q22" s="79"/>
      <c r="R22" s="80"/>
      <c r="S22" s="75"/>
    </row>
    <row r="23" spans="1:19" ht="24.75" thickBot="1">
      <c r="A23" s="3114" t="s">
        <v>1119</v>
      </c>
      <c r="B23" s="3115"/>
      <c r="C23" s="3116"/>
      <c r="D23" s="200"/>
      <c r="E23" s="225"/>
      <c r="F23" s="226"/>
      <c r="G23" s="225"/>
      <c r="H23" s="226"/>
      <c r="I23" s="225"/>
      <c r="J23" s="228"/>
      <c r="K23" s="225"/>
      <c r="L23" s="225"/>
      <c r="M23" s="225"/>
      <c r="N23" s="225"/>
      <c r="O23" s="288">
        <v>6.66</v>
      </c>
      <c r="P23" s="230"/>
      <c r="Q23" s="122"/>
      <c r="R23" s="74"/>
      <c r="S23" s="342"/>
    </row>
    <row r="24" spans="1:19" ht="24.75" thickBot="1">
      <c r="A24" s="3052" t="s">
        <v>1645</v>
      </c>
      <c r="B24" s="3053"/>
      <c r="C24" s="3054"/>
      <c r="D24" s="200">
        <v>15</v>
      </c>
      <c r="E24" s="225"/>
      <c r="F24" s="226"/>
      <c r="G24" s="225"/>
      <c r="H24" s="226"/>
      <c r="I24" s="225"/>
      <c r="J24" s="228"/>
      <c r="K24" s="225"/>
      <c r="L24" s="225"/>
      <c r="M24" s="225"/>
      <c r="N24" s="225"/>
      <c r="O24" s="225"/>
      <c r="P24" s="230"/>
      <c r="Q24" s="3035" t="s">
        <v>504</v>
      </c>
      <c r="R24" s="3036"/>
      <c r="S24" s="3037"/>
    </row>
    <row r="25" spans="1:19" ht="24">
      <c r="A25" s="1852" t="s">
        <v>1117</v>
      </c>
      <c r="B25" s="1853"/>
      <c r="C25" s="1854"/>
      <c r="D25" s="200"/>
      <c r="E25" s="225"/>
      <c r="F25" s="226"/>
      <c r="G25" s="225"/>
      <c r="H25" s="226"/>
      <c r="I25" s="225"/>
      <c r="J25" s="228"/>
      <c r="K25" s="288">
        <v>5</v>
      </c>
      <c r="L25" s="225"/>
      <c r="M25" s="225"/>
      <c r="N25" s="225"/>
      <c r="O25" s="225"/>
      <c r="P25" s="230"/>
      <c r="Q25" s="3055" t="s">
        <v>12</v>
      </c>
      <c r="R25" s="3056"/>
      <c r="S25" s="213" t="s">
        <v>13</v>
      </c>
    </row>
    <row r="26" spans="1:19" ht="24">
      <c r="A26" s="3114" t="s">
        <v>1118</v>
      </c>
      <c r="B26" s="3115"/>
      <c r="C26" s="3116"/>
      <c r="D26" s="200"/>
      <c r="E26" s="225"/>
      <c r="F26" s="226"/>
      <c r="G26" s="225"/>
      <c r="H26" s="226"/>
      <c r="I26" s="225"/>
      <c r="J26" s="228"/>
      <c r="K26" s="225"/>
      <c r="L26" s="225"/>
      <c r="M26" s="288">
        <v>5</v>
      </c>
      <c r="N26" s="225"/>
      <c r="O26" s="225"/>
      <c r="P26" s="230"/>
      <c r="Q26" s="3283" t="s">
        <v>294</v>
      </c>
      <c r="R26" s="3284"/>
      <c r="S26" s="86" t="s">
        <v>294</v>
      </c>
    </row>
    <row r="27" spans="1:19" ht="24.75" thickBot="1">
      <c r="A27" s="3114" t="s">
        <v>1119</v>
      </c>
      <c r="B27" s="3115"/>
      <c r="C27" s="3116"/>
      <c r="D27" s="200"/>
      <c r="E27" s="225"/>
      <c r="F27" s="226"/>
      <c r="G27" s="225"/>
      <c r="H27" s="226"/>
      <c r="I27" s="225"/>
      <c r="J27" s="228"/>
      <c r="K27" s="225"/>
      <c r="L27" s="225"/>
      <c r="M27" s="225"/>
      <c r="N27" s="225"/>
      <c r="O27" s="288">
        <v>5</v>
      </c>
      <c r="P27" s="230"/>
      <c r="Q27" s="3174" t="s">
        <v>14</v>
      </c>
      <c r="R27" s="3175"/>
      <c r="S27" s="864">
        <v>0</v>
      </c>
    </row>
    <row r="28" spans="1:19" ht="24.75" thickBot="1">
      <c r="A28" s="2894" t="s">
        <v>61</v>
      </c>
      <c r="B28" s="2895"/>
      <c r="C28" s="2896"/>
      <c r="D28" s="92">
        <f>SUM(D12:D27)</f>
        <v>100</v>
      </c>
      <c r="E28" s="93"/>
      <c r="F28" s="94"/>
      <c r="G28" s="93"/>
      <c r="H28" s="94"/>
      <c r="I28" s="93"/>
      <c r="J28" s="94"/>
      <c r="K28" s="95"/>
      <c r="L28" s="95"/>
      <c r="M28" s="95"/>
      <c r="N28" s="95"/>
      <c r="O28" s="95"/>
      <c r="P28" s="96"/>
      <c r="Q28" s="3035" t="s">
        <v>563</v>
      </c>
      <c r="R28" s="3036"/>
      <c r="S28" s="3037"/>
    </row>
    <row r="29" spans="1:19" ht="24">
      <c r="A29" s="3732" t="s">
        <v>484</v>
      </c>
      <c r="B29" s="3733"/>
      <c r="C29" s="3734"/>
      <c r="D29" s="172" t="s">
        <v>68</v>
      </c>
      <c r="E29" s="97">
        <f>SUM(E12:E27)</f>
        <v>0</v>
      </c>
      <c r="F29" s="97">
        <f>SUM(F12:F27)</f>
        <v>12.5</v>
      </c>
      <c r="G29" s="97">
        <f>SUM(G12:G27)</f>
        <v>22.5</v>
      </c>
      <c r="H29" s="97">
        <f>SUM(H12:H27)</f>
        <v>10</v>
      </c>
      <c r="I29" s="97">
        <f t="shared" ref="I29:P29" si="0">SUM(I15:I27)</f>
        <v>5</v>
      </c>
      <c r="J29" s="97">
        <f t="shared" si="0"/>
        <v>0</v>
      </c>
      <c r="K29" s="97">
        <f t="shared" si="0"/>
        <v>16.66</v>
      </c>
      <c r="L29" s="97">
        <f t="shared" si="0"/>
        <v>0</v>
      </c>
      <c r="M29" s="97">
        <f t="shared" si="0"/>
        <v>16.66</v>
      </c>
      <c r="N29" s="97">
        <f t="shared" si="0"/>
        <v>0</v>
      </c>
      <c r="O29" s="97">
        <f t="shared" si="0"/>
        <v>16.66</v>
      </c>
      <c r="P29" s="98">
        <f t="shared" si="0"/>
        <v>0</v>
      </c>
      <c r="Q29" s="2951" t="s">
        <v>1621</v>
      </c>
      <c r="R29" s="2952"/>
      <c r="S29" s="2953"/>
    </row>
    <row r="30" spans="1:19" ht="24">
      <c r="A30" s="3735"/>
      <c r="B30" s="3736"/>
      <c r="C30" s="3737"/>
      <c r="D30" s="175" t="s">
        <v>69</v>
      </c>
      <c r="E30" s="99">
        <f>E29</f>
        <v>0</v>
      </c>
      <c r="F30" s="97">
        <f>SUM(E29:F29)</f>
        <v>12.5</v>
      </c>
      <c r="G30" s="97">
        <f>SUM(E29:G29)</f>
        <v>35</v>
      </c>
      <c r="H30" s="97">
        <f>SUM(E29:H29)</f>
        <v>45</v>
      </c>
      <c r="I30" s="97">
        <f>SUM(E29:I29)</f>
        <v>50</v>
      </c>
      <c r="J30" s="97">
        <f>SUM(E29:J29)</f>
        <v>50</v>
      </c>
      <c r="K30" s="97">
        <f>SUM(E29:K29)</f>
        <v>66.66</v>
      </c>
      <c r="L30" s="97">
        <f>SUM(E29:L29)</f>
        <v>66.66</v>
      </c>
      <c r="M30" s="97">
        <f>SUM(E29:M29)</f>
        <v>83.32</v>
      </c>
      <c r="N30" s="97">
        <f>SUM(E29:N29)</f>
        <v>83.32</v>
      </c>
      <c r="O30" s="97">
        <f>SUM(E29:O29)</f>
        <v>99.97999999999999</v>
      </c>
      <c r="P30" s="98">
        <f>SUM(E29:P29)</f>
        <v>99.97999999999999</v>
      </c>
      <c r="Q30" s="3038"/>
      <c r="R30" s="3039"/>
      <c r="S30" s="3040"/>
    </row>
    <row r="31" spans="1:19" ht="24">
      <c r="A31" s="3726" t="s">
        <v>487</v>
      </c>
      <c r="B31" s="3727"/>
      <c r="C31" s="3728"/>
      <c r="D31" s="177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3"/>
      <c r="Q31" s="2837" t="s">
        <v>813</v>
      </c>
      <c r="R31" s="2838"/>
      <c r="S31" s="2839">
        <f>P32</f>
        <v>0</v>
      </c>
    </row>
    <row r="32" spans="1:19" ht="24.75" thickBot="1">
      <c r="A32" s="3729"/>
      <c r="B32" s="3730"/>
      <c r="C32" s="3731"/>
      <c r="D32" s="182" t="s">
        <v>72</v>
      </c>
      <c r="E32" s="104">
        <f>E31</f>
        <v>0</v>
      </c>
      <c r="F32" s="105">
        <f>SUM(E31:F31)</f>
        <v>0</v>
      </c>
      <c r="G32" s="105">
        <f>SUM(E31:G31)</f>
        <v>0</v>
      </c>
      <c r="H32" s="105">
        <f>SUM(E31:H31)</f>
        <v>0</v>
      </c>
      <c r="I32" s="105">
        <f>SUM(E31:I31)</f>
        <v>0</v>
      </c>
      <c r="J32" s="105">
        <f>SUM(E31:J31)</f>
        <v>0</v>
      </c>
      <c r="K32" s="105">
        <f>SUM(E31:K31)</f>
        <v>0</v>
      </c>
      <c r="L32" s="105">
        <f>SUM(E31:L31)</f>
        <v>0</v>
      </c>
      <c r="M32" s="105">
        <f>SUM(E31:M31)</f>
        <v>0</v>
      </c>
      <c r="N32" s="105">
        <f>SUM(E31:N31)</f>
        <v>0</v>
      </c>
      <c r="O32" s="105">
        <f>SUM(E31:O31)</f>
        <v>0</v>
      </c>
      <c r="P32" s="106">
        <f>SUM(E31:P31)</f>
        <v>0</v>
      </c>
      <c r="Q32" s="197" t="s">
        <v>814</v>
      </c>
      <c r="R32" s="201"/>
      <c r="S32" s="2840"/>
    </row>
  </sheetData>
  <mergeCells count="45">
    <mergeCell ref="A31:C32"/>
    <mergeCell ref="Q31:R31"/>
    <mergeCell ref="S31:S32"/>
    <mergeCell ref="Q24:S24"/>
    <mergeCell ref="Q25:R25"/>
    <mergeCell ref="Q26:R26"/>
    <mergeCell ref="A27:C27"/>
    <mergeCell ref="Q27:R27"/>
    <mergeCell ref="A28:C28"/>
    <mergeCell ref="Q28:S28"/>
    <mergeCell ref="A29:C30"/>
    <mergeCell ref="Q29:S29"/>
    <mergeCell ref="Q30:S30"/>
    <mergeCell ref="A18:C18"/>
    <mergeCell ref="A19:C19"/>
    <mergeCell ref="A24:C24"/>
    <mergeCell ref="A26:C26"/>
    <mergeCell ref="A20:C20"/>
    <mergeCell ref="A21:C21"/>
    <mergeCell ref="A22:C22"/>
    <mergeCell ref="A23:C23"/>
    <mergeCell ref="A12:C12"/>
    <mergeCell ref="A16:C16"/>
    <mergeCell ref="A17:C17"/>
    <mergeCell ref="Q12:R12"/>
    <mergeCell ref="A14:C14"/>
    <mergeCell ref="Q13:R13"/>
    <mergeCell ref="A15:C15"/>
    <mergeCell ref="Q14:R14"/>
    <mergeCell ref="Q16:R16"/>
    <mergeCell ref="A8:B9"/>
    <mergeCell ref="C8:P9"/>
    <mergeCell ref="Q9:S9"/>
    <mergeCell ref="A10:C11"/>
    <mergeCell ref="E10:P10"/>
    <mergeCell ref="Q11:R11"/>
    <mergeCell ref="A1:S1"/>
    <mergeCell ref="A3:S3"/>
    <mergeCell ref="A4:B5"/>
    <mergeCell ref="C4:S5"/>
    <mergeCell ref="A6:B7"/>
    <mergeCell ref="C6:P7"/>
    <mergeCell ref="Q6:S6"/>
    <mergeCell ref="Q7:S7"/>
    <mergeCell ref="A2:S2"/>
  </mergeCells>
  <phoneticPr fontId="57" type="noConversion"/>
  <pageMargins left="0.7" right="0.7" top="0.75" bottom="0.75" header="0.3" footer="0.3"/>
  <pageSetup paperSize="9" scale="60" orientation="landscape" r:id="rId1"/>
  <headerFooter>
    <oddHeader>&amp;R38_x000D_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  <pageSetUpPr fitToPage="1"/>
  </sheetPr>
  <dimension ref="A1:S31"/>
  <sheetViews>
    <sheetView view="pageBreakPreview" zoomScale="60" zoomScaleNormal="125" zoomScalePageLayoutView="125" workbookViewId="0">
      <selection activeCell="P30" sqref="P30"/>
    </sheetView>
  </sheetViews>
  <sheetFormatPr defaultColWidth="8.85546875" defaultRowHeight="17.25"/>
  <cols>
    <col min="1" max="1" width="8.85546875" style="5"/>
    <col min="2" max="2" width="17.42578125" style="5" customWidth="1"/>
    <col min="3" max="3" width="33.5703125" style="5" customWidth="1"/>
    <col min="4" max="4" width="16.42578125" style="5" customWidth="1"/>
    <col min="5" max="16" width="5.5703125" style="5" customWidth="1"/>
    <col min="17" max="17" width="8.85546875" style="5"/>
    <col min="18" max="18" width="21.42578125" style="5" customWidth="1"/>
    <col min="19" max="19" width="20.5703125" style="5" customWidth="1"/>
    <col min="20" max="16384" width="8.85546875" style="5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1434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2855" t="s">
        <v>156</v>
      </c>
      <c r="B4" s="2856"/>
      <c r="C4" s="3121" t="s">
        <v>1654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18" thickBot="1">
      <c r="A5" s="3028"/>
      <c r="B5" s="3029"/>
      <c r="C5" s="3124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 ht="24">
      <c r="A6" s="71" t="s">
        <v>63</v>
      </c>
      <c r="B6" s="395"/>
      <c r="C6" s="3020" t="s">
        <v>1422</v>
      </c>
      <c r="D6" s="3020"/>
      <c r="E6" s="3020"/>
      <c r="F6" s="3020"/>
      <c r="G6" s="3020"/>
      <c r="H6" s="3020"/>
      <c r="I6" s="3020"/>
      <c r="J6" s="3020"/>
      <c r="K6" s="3020"/>
      <c r="L6" s="3020"/>
      <c r="M6" s="3020"/>
      <c r="N6" s="3020"/>
      <c r="O6" s="3020"/>
      <c r="P6" s="3021"/>
      <c r="Q6" s="3019" t="s">
        <v>564</v>
      </c>
      <c r="R6" s="3020"/>
      <c r="S6" s="3021"/>
    </row>
    <row r="7" spans="1:19" ht="24">
      <c r="A7" s="2871" t="s">
        <v>62</v>
      </c>
      <c r="B7" s="2872"/>
      <c r="C7" s="3023" t="s">
        <v>276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2860" t="s">
        <v>1831</v>
      </c>
      <c r="R7" s="2861"/>
      <c r="S7" s="2862"/>
    </row>
    <row r="8" spans="1:19" ht="24">
      <c r="A8" s="2993"/>
      <c r="B8" s="2994"/>
      <c r="C8" s="3110" t="s">
        <v>277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73" t="s">
        <v>613</v>
      </c>
      <c r="R8" s="74"/>
      <c r="S8" s="75"/>
    </row>
    <row r="9" spans="1:19" ht="24.75" thickBot="1">
      <c r="A9" s="2873"/>
      <c r="B9" s="2874"/>
      <c r="C9" s="3738"/>
      <c r="D9" s="3738"/>
      <c r="E9" s="3739"/>
      <c r="F9" s="3739"/>
      <c r="G9" s="3739"/>
      <c r="H9" s="3739"/>
      <c r="I9" s="3739"/>
      <c r="J9" s="3739"/>
      <c r="K9" s="3739"/>
      <c r="L9" s="3739"/>
      <c r="M9" s="3739"/>
      <c r="N9" s="3739"/>
      <c r="O9" s="3739"/>
      <c r="P9" s="3739"/>
      <c r="Q9" s="3041" t="s">
        <v>1072</v>
      </c>
      <c r="R9" s="3042"/>
      <c r="S9" s="3043"/>
    </row>
    <row r="10" spans="1:19" ht="24.75" thickBot="1">
      <c r="A10" s="2903" t="s">
        <v>499</v>
      </c>
      <c r="B10" s="2904"/>
      <c r="C10" s="2904"/>
      <c r="D10" s="1745" t="s">
        <v>585</v>
      </c>
      <c r="E10" s="2910" t="s">
        <v>500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525</v>
      </c>
      <c r="R10" s="325"/>
      <c r="S10" s="326" t="s">
        <v>502</v>
      </c>
    </row>
    <row r="11" spans="1:19" ht="24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2951" t="s">
        <v>1656</v>
      </c>
      <c r="R11" s="3117"/>
      <c r="S11" s="1986" t="s">
        <v>1297</v>
      </c>
    </row>
    <row r="12" spans="1:19" ht="24.75" thickBot="1">
      <c r="A12" s="3613" t="s">
        <v>685</v>
      </c>
      <c r="B12" s="3614"/>
      <c r="C12" s="3615"/>
      <c r="D12" s="198">
        <v>10</v>
      </c>
      <c r="E12" s="1942">
        <v>10</v>
      </c>
      <c r="F12" s="1943"/>
      <c r="G12" s="1943"/>
      <c r="H12" s="1944"/>
      <c r="I12" s="1945"/>
      <c r="J12" s="1946"/>
      <c r="K12" s="1945"/>
      <c r="L12" s="1945"/>
      <c r="M12" s="1945"/>
      <c r="N12" s="1945"/>
      <c r="O12" s="1945"/>
      <c r="P12" s="1947"/>
      <c r="Q12" s="441" t="s">
        <v>1657</v>
      </c>
      <c r="R12" s="516"/>
      <c r="S12" s="365"/>
    </row>
    <row r="13" spans="1:19" ht="24.75" thickBot="1">
      <c r="A13" s="2152" t="s">
        <v>1646</v>
      </c>
      <c r="B13" s="2153"/>
      <c r="C13" s="2154"/>
      <c r="D13" s="274"/>
      <c r="E13" s="2167"/>
      <c r="F13" s="2165"/>
      <c r="G13" s="2165"/>
      <c r="H13" s="2166"/>
      <c r="I13" s="1948"/>
      <c r="J13" s="1949"/>
      <c r="K13" s="1948"/>
      <c r="L13" s="1948"/>
      <c r="M13" s="1948"/>
      <c r="N13" s="1948"/>
      <c r="O13" s="1948"/>
      <c r="P13" s="1950"/>
      <c r="Q13" s="324" t="s">
        <v>510</v>
      </c>
      <c r="R13" s="325"/>
      <c r="S13" s="517"/>
    </row>
    <row r="14" spans="1:19" ht="24">
      <c r="A14" s="3114" t="s">
        <v>1647</v>
      </c>
      <c r="B14" s="3115"/>
      <c r="C14" s="3116"/>
      <c r="D14" s="199">
        <v>15</v>
      </c>
      <c r="E14" s="1948"/>
      <c r="F14" s="1948"/>
      <c r="G14" s="1948"/>
      <c r="H14" s="1948"/>
      <c r="I14" s="1948"/>
      <c r="J14" s="1949"/>
      <c r="K14" s="1948"/>
      <c r="L14" s="1948"/>
      <c r="M14" s="1948"/>
      <c r="N14" s="1948"/>
      <c r="O14" s="1948"/>
      <c r="P14" s="1950"/>
      <c r="Q14" s="2951" t="s">
        <v>15</v>
      </c>
      <c r="R14" s="2952"/>
      <c r="S14" s="188"/>
    </row>
    <row r="15" spans="1:19" ht="24.75" thickBot="1">
      <c r="A15" s="3290" t="s">
        <v>1648</v>
      </c>
      <c r="B15" s="3291"/>
      <c r="C15" s="3292"/>
      <c r="D15" s="200"/>
      <c r="E15" s="1919"/>
      <c r="F15" s="1951">
        <v>10</v>
      </c>
      <c r="G15" s="1919"/>
      <c r="H15" s="1952"/>
      <c r="I15" s="1919"/>
      <c r="J15" s="1953"/>
      <c r="K15" s="1919"/>
      <c r="L15" s="1919"/>
      <c r="M15" s="1919"/>
      <c r="N15" s="1919"/>
      <c r="O15" s="1919"/>
      <c r="P15" s="1954"/>
      <c r="Q15" s="887"/>
      <c r="R15" s="1740"/>
      <c r="S15" s="75"/>
    </row>
    <row r="16" spans="1:19" ht="24.75" thickBot="1">
      <c r="A16" s="3052" t="s">
        <v>1649</v>
      </c>
      <c r="B16" s="3053"/>
      <c r="C16" s="3054"/>
      <c r="D16" s="200"/>
      <c r="E16" s="1919"/>
      <c r="F16" s="1951">
        <v>5</v>
      </c>
      <c r="G16" s="1919"/>
      <c r="H16" s="1952"/>
      <c r="I16" s="1919"/>
      <c r="J16" s="1953"/>
      <c r="K16" s="1919"/>
      <c r="L16" s="1919"/>
      <c r="M16" s="1919"/>
      <c r="N16" s="1919"/>
      <c r="O16" s="1919"/>
      <c r="P16" s="1954"/>
      <c r="Q16" s="1728" t="s">
        <v>511</v>
      </c>
      <c r="R16" s="1955"/>
      <c r="S16" s="517"/>
    </row>
    <row r="17" spans="1:19" ht="24">
      <c r="A17" s="3052" t="s">
        <v>1098</v>
      </c>
      <c r="B17" s="3053"/>
      <c r="C17" s="3054"/>
      <c r="D17" s="200">
        <v>60</v>
      </c>
      <c r="E17" s="1919"/>
      <c r="F17" s="1952"/>
      <c r="G17" s="1919"/>
      <c r="H17" s="1919"/>
      <c r="I17" s="1919"/>
      <c r="J17" s="1919"/>
      <c r="K17" s="1919"/>
      <c r="L17" s="1919"/>
      <c r="M17" s="1919"/>
      <c r="N17" s="1919"/>
      <c r="O17" s="1919"/>
      <c r="P17" s="1954"/>
      <c r="Q17" s="1731" t="s">
        <v>24</v>
      </c>
      <c r="R17" s="1732"/>
      <c r="S17" s="188"/>
    </row>
    <row r="18" spans="1:19" ht="24">
      <c r="A18" s="3740" t="s">
        <v>1650</v>
      </c>
      <c r="B18" s="3741"/>
      <c r="C18" s="3742"/>
      <c r="D18" s="200"/>
      <c r="E18" s="1919"/>
      <c r="F18" s="1952"/>
      <c r="G18" s="1919"/>
      <c r="H18" s="1956">
        <v>5</v>
      </c>
      <c r="I18" s="1919"/>
      <c r="J18" s="1919"/>
      <c r="K18" s="1919"/>
      <c r="L18" s="1956">
        <v>5</v>
      </c>
      <c r="M18" s="1919"/>
      <c r="N18" s="1919"/>
      <c r="O18" s="1919"/>
      <c r="P18" s="1957">
        <v>5</v>
      </c>
      <c r="Q18" s="738"/>
      <c r="R18" s="2156"/>
      <c r="S18" s="75"/>
    </row>
    <row r="19" spans="1:19" ht="24.75" thickBot="1">
      <c r="A19" s="3740" t="s">
        <v>1099</v>
      </c>
      <c r="B19" s="3741"/>
      <c r="C19" s="3742"/>
      <c r="D19" s="200"/>
      <c r="E19" s="1919"/>
      <c r="F19" s="1952"/>
      <c r="G19" s="1919"/>
      <c r="H19" s="1952"/>
      <c r="I19" s="1919"/>
      <c r="J19" s="1953"/>
      <c r="K19" s="1919"/>
      <c r="L19" s="1919"/>
      <c r="M19" s="1919"/>
      <c r="N19" s="1919"/>
      <c r="O19" s="1919"/>
      <c r="P19" s="1954"/>
      <c r="Q19" s="73"/>
      <c r="R19" s="74"/>
      <c r="S19" s="75"/>
    </row>
    <row r="20" spans="1:19" ht="24.75" thickBot="1">
      <c r="A20" s="3740" t="s">
        <v>1651</v>
      </c>
      <c r="B20" s="3741"/>
      <c r="C20" s="3742"/>
      <c r="D20" s="200"/>
      <c r="E20" s="1919"/>
      <c r="F20" s="1952"/>
      <c r="G20" s="1919"/>
      <c r="H20" s="1951">
        <v>5</v>
      </c>
      <c r="I20" s="1919"/>
      <c r="J20" s="1953"/>
      <c r="K20" s="1919"/>
      <c r="L20" s="1956">
        <v>5</v>
      </c>
      <c r="M20" s="1919"/>
      <c r="N20" s="1919"/>
      <c r="O20" s="1919"/>
      <c r="P20" s="1957">
        <v>5</v>
      </c>
      <c r="Q20" s="3035" t="s">
        <v>504</v>
      </c>
      <c r="R20" s="3036"/>
      <c r="S20" s="3037"/>
    </row>
    <row r="21" spans="1:19" ht="24">
      <c r="A21" s="3740" t="s">
        <v>1652</v>
      </c>
      <c r="B21" s="3741"/>
      <c r="C21" s="3742"/>
      <c r="D21" s="200"/>
      <c r="E21" s="1919"/>
      <c r="F21" s="1952"/>
      <c r="G21" s="1919"/>
      <c r="H21" s="1951">
        <v>5</v>
      </c>
      <c r="I21" s="1919"/>
      <c r="J21" s="1953"/>
      <c r="K21" s="1919"/>
      <c r="L21" s="1956">
        <v>5</v>
      </c>
      <c r="M21" s="1919"/>
      <c r="N21" s="1919"/>
      <c r="O21" s="1919"/>
      <c r="P21" s="1957">
        <v>5</v>
      </c>
      <c r="Q21" s="3055" t="s">
        <v>12</v>
      </c>
      <c r="R21" s="3056"/>
      <c r="S21" s="213" t="s">
        <v>13</v>
      </c>
    </row>
    <row r="22" spans="1:19" ht="24">
      <c r="A22" s="3740" t="s">
        <v>1100</v>
      </c>
      <c r="B22" s="3741"/>
      <c r="C22" s="3742"/>
      <c r="D22" s="200"/>
      <c r="E22" s="1919"/>
      <c r="F22" s="1952"/>
      <c r="G22" s="1919"/>
      <c r="H22" s="1952"/>
      <c r="I22" s="1919"/>
      <c r="J22" s="1953"/>
      <c r="K22" s="1919"/>
      <c r="L22" s="1919"/>
      <c r="M22" s="1919"/>
      <c r="N22" s="1919"/>
      <c r="O22" s="1919"/>
      <c r="P22" s="1954"/>
      <c r="Q22" s="3055"/>
      <c r="R22" s="3056"/>
      <c r="S22" s="213"/>
    </row>
    <row r="23" spans="1:19" ht="24">
      <c r="A23" s="3740" t="s">
        <v>1653</v>
      </c>
      <c r="B23" s="3741"/>
      <c r="C23" s="3742"/>
      <c r="D23" s="166"/>
      <c r="E23" s="1958"/>
      <c r="F23" s="1959"/>
      <c r="G23" s="1958"/>
      <c r="H23" s="1886">
        <v>5</v>
      </c>
      <c r="I23" s="1958"/>
      <c r="J23" s="1960"/>
      <c r="K23" s="1958"/>
      <c r="L23" s="1881">
        <v>5</v>
      </c>
      <c r="M23" s="1958"/>
      <c r="N23" s="1958"/>
      <c r="O23" s="1958"/>
      <c r="P23" s="1888">
        <v>5</v>
      </c>
      <c r="Q23" s="1734"/>
      <c r="R23" s="1735"/>
      <c r="S23" s="296"/>
    </row>
    <row r="24" spans="1:19" ht="24">
      <c r="A24" s="3052" t="s">
        <v>1101</v>
      </c>
      <c r="B24" s="3053"/>
      <c r="C24" s="3054"/>
      <c r="D24" s="166">
        <v>15</v>
      </c>
      <c r="E24" s="1958"/>
      <c r="F24" s="1959"/>
      <c r="G24" s="1958"/>
      <c r="H24" s="1886">
        <v>5</v>
      </c>
      <c r="I24" s="1958"/>
      <c r="J24" s="1960"/>
      <c r="K24" s="1919"/>
      <c r="L24" s="1886">
        <v>5</v>
      </c>
      <c r="M24" s="1919"/>
      <c r="N24" s="1919"/>
      <c r="O24" s="1919"/>
      <c r="P24" s="1888">
        <v>5</v>
      </c>
      <c r="Q24" s="3283"/>
      <c r="R24" s="3284"/>
      <c r="S24" s="86"/>
    </row>
    <row r="25" spans="1:19" ht="24.75" thickBot="1">
      <c r="A25" s="3052"/>
      <c r="B25" s="3053"/>
      <c r="C25" s="3054"/>
      <c r="D25" s="166"/>
      <c r="E25" s="1958"/>
      <c r="F25" s="1958"/>
      <c r="G25" s="1958"/>
      <c r="H25" s="1958"/>
      <c r="I25" s="1958"/>
      <c r="J25" s="1958"/>
      <c r="K25" s="1958"/>
      <c r="L25" s="1958"/>
      <c r="M25" s="1958"/>
      <c r="N25" s="1958"/>
      <c r="O25" s="1958"/>
      <c r="P25" s="1958"/>
      <c r="Q25" s="3174" t="s">
        <v>14</v>
      </c>
      <c r="R25" s="3175"/>
      <c r="S25" s="630">
        <f>Q24+S24</f>
        <v>0</v>
      </c>
    </row>
    <row r="26" spans="1:19" ht="24.75" thickBot="1">
      <c r="A26" s="3688"/>
      <c r="B26" s="3689"/>
      <c r="C26" s="3690"/>
      <c r="D26" s="167"/>
      <c r="E26" s="1961"/>
      <c r="F26" s="1962"/>
      <c r="G26" s="1961"/>
      <c r="H26" s="1962"/>
      <c r="I26" s="1961"/>
      <c r="J26" s="1963"/>
      <c r="K26" s="1961"/>
      <c r="L26" s="1961"/>
      <c r="M26" s="1961"/>
      <c r="N26" s="1961"/>
      <c r="O26" s="1961"/>
      <c r="P26" s="1964"/>
      <c r="Q26" s="3035" t="s">
        <v>563</v>
      </c>
      <c r="R26" s="3036"/>
      <c r="S26" s="3037"/>
    </row>
    <row r="27" spans="1:19" ht="24">
      <c r="A27" s="2894" t="s">
        <v>61</v>
      </c>
      <c r="B27" s="2895"/>
      <c r="C27" s="2896"/>
      <c r="D27" s="92">
        <f>SUM(D12:D26)</f>
        <v>100</v>
      </c>
      <c r="E27" s="93"/>
      <c r="F27" s="94"/>
      <c r="G27" s="93"/>
      <c r="H27" s="94"/>
      <c r="I27" s="93"/>
      <c r="J27" s="94"/>
      <c r="K27" s="95"/>
      <c r="L27" s="95"/>
      <c r="M27" s="95"/>
      <c r="N27" s="95"/>
      <c r="O27" s="95"/>
      <c r="P27" s="96"/>
      <c r="Q27" s="2913" t="s">
        <v>1655</v>
      </c>
      <c r="R27" s="3281"/>
      <c r="S27" s="3282"/>
    </row>
    <row r="28" spans="1:19" ht="24">
      <c r="A28" s="2885" t="s">
        <v>484</v>
      </c>
      <c r="B28" s="2886"/>
      <c r="C28" s="2887"/>
      <c r="D28" s="172" t="s">
        <v>68</v>
      </c>
      <c r="E28" s="97">
        <f t="shared" ref="E28:P28" si="0">SUM(E12:E26)</f>
        <v>10</v>
      </c>
      <c r="F28" s="97">
        <f t="shared" si="0"/>
        <v>15</v>
      </c>
      <c r="G28" s="97">
        <f t="shared" si="0"/>
        <v>0</v>
      </c>
      <c r="H28" s="97">
        <f t="shared" si="0"/>
        <v>25</v>
      </c>
      <c r="I28" s="97">
        <f t="shared" si="0"/>
        <v>0</v>
      </c>
      <c r="J28" s="97">
        <f t="shared" si="0"/>
        <v>0</v>
      </c>
      <c r="K28" s="97">
        <f t="shared" si="0"/>
        <v>0</v>
      </c>
      <c r="L28" s="97">
        <f t="shared" si="0"/>
        <v>25</v>
      </c>
      <c r="M28" s="97">
        <f t="shared" si="0"/>
        <v>0</v>
      </c>
      <c r="N28" s="97">
        <f t="shared" si="0"/>
        <v>0</v>
      </c>
      <c r="O28" s="97">
        <f t="shared" si="0"/>
        <v>0</v>
      </c>
      <c r="P28" s="98">
        <f t="shared" si="0"/>
        <v>25</v>
      </c>
      <c r="Q28" s="2891"/>
      <c r="R28" s="2892"/>
      <c r="S28" s="2893"/>
    </row>
    <row r="29" spans="1:19" ht="24">
      <c r="A29" s="2888"/>
      <c r="B29" s="2889"/>
      <c r="C29" s="2890"/>
      <c r="D29" s="175" t="s">
        <v>69</v>
      </c>
      <c r="E29" s="99">
        <f>E28</f>
        <v>10</v>
      </c>
      <c r="F29" s="97">
        <f>SUM(E28:F28)</f>
        <v>25</v>
      </c>
      <c r="G29" s="97">
        <f>SUM(E28:G28)</f>
        <v>25</v>
      </c>
      <c r="H29" s="97">
        <f>SUM(E28:H28)</f>
        <v>50</v>
      </c>
      <c r="I29" s="97">
        <f>SUM(E28:I28)</f>
        <v>50</v>
      </c>
      <c r="J29" s="97">
        <f>SUM(E28:J28)</f>
        <v>50</v>
      </c>
      <c r="K29" s="97">
        <f>SUM(E28:K28)</f>
        <v>50</v>
      </c>
      <c r="L29" s="97">
        <f>SUM(E28:L28)</f>
        <v>75</v>
      </c>
      <c r="M29" s="97">
        <f>SUM(E28:M28)</f>
        <v>75</v>
      </c>
      <c r="N29" s="97">
        <f>SUM(E28:N28)</f>
        <v>75</v>
      </c>
      <c r="O29" s="97">
        <f>SUM(E28:O28)</f>
        <v>75</v>
      </c>
      <c r="P29" s="98">
        <f>SUM(E28:P28)</f>
        <v>100</v>
      </c>
      <c r="Q29" s="3038"/>
      <c r="R29" s="3039"/>
      <c r="S29" s="3040"/>
    </row>
    <row r="30" spans="1:19" ht="24">
      <c r="A30" s="2831" t="s">
        <v>487</v>
      </c>
      <c r="B30" s="2832"/>
      <c r="C30" s="2833"/>
      <c r="D30" s="177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3"/>
      <c r="Q30" s="2837" t="s">
        <v>617</v>
      </c>
      <c r="R30" s="2838"/>
      <c r="S30" s="2839">
        <f>P31</f>
        <v>0</v>
      </c>
    </row>
    <row r="31" spans="1:19" ht="24.75" thickBot="1">
      <c r="A31" s="2834"/>
      <c r="B31" s="2835"/>
      <c r="C31" s="2836"/>
      <c r="D31" s="182" t="s">
        <v>72</v>
      </c>
      <c r="E31" s="104">
        <f>E30</f>
        <v>0</v>
      </c>
      <c r="F31" s="105">
        <f>SUM(E30:F30)</f>
        <v>0</v>
      </c>
      <c r="G31" s="105">
        <f>SUM(E30:G30)</f>
        <v>0</v>
      </c>
      <c r="H31" s="105">
        <f>SUM(E30:H30)</f>
        <v>0</v>
      </c>
      <c r="I31" s="105">
        <f>SUM(E30:I30)</f>
        <v>0</v>
      </c>
      <c r="J31" s="105">
        <f>SUM(E30:J30)</f>
        <v>0</v>
      </c>
      <c r="K31" s="105">
        <f>SUM(E30:K30)</f>
        <v>0</v>
      </c>
      <c r="L31" s="105">
        <f>SUM(E30:L30)</f>
        <v>0</v>
      </c>
      <c r="M31" s="105">
        <f>SUM(E30:M30)</f>
        <v>0</v>
      </c>
      <c r="N31" s="105">
        <f>SUM(E30:N30)</f>
        <v>0</v>
      </c>
      <c r="O31" s="105">
        <f>SUM(E30:O30)</f>
        <v>0</v>
      </c>
      <c r="P31" s="106">
        <f>SUM(E30:P30)</f>
        <v>0</v>
      </c>
      <c r="Q31" s="197" t="s">
        <v>470</v>
      </c>
      <c r="R31" s="201"/>
      <c r="S31" s="2840"/>
    </row>
  </sheetData>
  <mergeCells count="45">
    <mergeCell ref="A28:C29"/>
    <mergeCell ref="Q28:S28"/>
    <mergeCell ref="Q29:S29"/>
    <mergeCell ref="A30:C31"/>
    <mergeCell ref="Q30:R30"/>
    <mergeCell ref="S30:S31"/>
    <mergeCell ref="A25:C25"/>
    <mergeCell ref="Q25:R25"/>
    <mergeCell ref="A26:C26"/>
    <mergeCell ref="Q26:S26"/>
    <mergeCell ref="A27:C27"/>
    <mergeCell ref="Q27:S27"/>
    <mergeCell ref="A24:C24"/>
    <mergeCell ref="Q24:R24"/>
    <mergeCell ref="A16:C16"/>
    <mergeCell ref="A17:C17"/>
    <mergeCell ref="A18:C18"/>
    <mergeCell ref="A19:C19"/>
    <mergeCell ref="A20:C20"/>
    <mergeCell ref="Q20:S20"/>
    <mergeCell ref="A21:C21"/>
    <mergeCell ref="Q21:R21"/>
    <mergeCell ref="A22:C22"/>
    <mergeCell ref="Q22:R22"/>
    <mergeCell ref="A23:C23"/>
    <mergeCell ref="A15:C15"/>
    <mergeCell ref="Q14:R14"/>
    <mergeCell ref="A7:B9"/>
    <mergeCell ref="C7:P7"/>
    <mergeCell ref="Q7:S7"/>
    <mergeCell ref="C8:P8"/>
    <mergeCell ref="C9:P9"/>
    <mergeCell ref="Q9:S9"/>
    <mergeCell ref="A10:C11"/>
    <mergeCell ref="E10:P10"/>
    <mergeCell ref="Q11:R11"/>
    <mergeCell ref="A12:C12"/>
    <mergeCell ref="A14:C14"/>
    <mergeCell ref="A1:S1"/>
    <mergeCell ref="A3:S3"/>
    <mergeCell ref="A4:B5"/>
    <mergeCell ref="C4:S5"/>
    <mergeCell ref="C6:P6"/>
    <mergeCell ref="Q6:S6"/>
    <mergeCell ref="A2:S2"/>
  </mergeCells>
  <phoneticPr fontId="57" type="noConversion"/>
  <pageMargins left="0.82677165354330706" right="3.937007874015748E-2" top="0.74803149606299213" bottom="0.15748031496062992" header="0.31496062992125984" footer="0.31496062992125984"/>
  <pageSetup paperSize="9" scale="70" orientation="landscape" r:id="rId1"/>
  <headerFooter>
    <oddHeader>&amp;R39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</sheetPr>
  <dimension ref="A1:S32"/>
  <sheetViews>
    <sheetView view="pageBreakPreview" topLeftCell="A4" zoomScale="80" zoomScaleNormal="100" zoomScaleSheetLayoutView="80" workbookViewId="0">
      <selection activeCell="O31" sqref="O31"/>
    </sheetView>
  </sheetViews>
  <sheetFormatPr defaultColWidth="8.85546875" defaultRowHeight="17.25"/>
  <cols>
    <col min="1" max="1" width="9" style="5" customWidth="1"/>
    <col min="2" max="2" width="14.42578125" style="5" customWidth="1"/>
    <col min="3" max="3" width="39.42578125" style="5" customWidth="1"/>
    <col min="4" max="4" width="16.5703125" style="5" customWidth="1"/>
    <col min="5" max="16" width="5.5703125" style="5" customWidth="1"/>
    <col min="17" max="17" width="9" style="5" customWidth="1"/>
    <col min="18" max="18" width="27.5703125" style="5" customWidth="1"/>
    <col min="19" max="19" width="16.85546875" style="5" customWidth="1"/>
    <col min="20" max="16384" width="8.85546875" style="5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" hidden="1">
      <c r="A2" s="2990" t="s">
        <v>1433</v>
      </c>
      <c r="B2" s="2991"/>
      <c r="C2" s="2991"/>
      <c r="D2" s="2991"/>
      <c r="E2" s="2991"/>
      <c r="F2" s="2991"/>
      <c r="G2" s="2991"/>
      <c r="H2" s="2991"/>
      <c r="I2" s="2991"/>
      <c r="J2" s="2991"/>
      <c r="K2" s="2991"/>
      <c r="L2" s="2991"/>
      <c r="M2" s="2991"/>
      <c r="N2" s="2991"/>
      <c r="O2" s="2991"/>
      <c r="P2" s="2991"/>
      <c r="Q2" s="2991"/>
      <c r="R2" s="2991"/>
      <c r="S2" s="2992"/>
    </row>
    <row r="3" spans="1:19" ht="24.75" thickBot="1">
      <c r="A3" s="3202" t="s">
        <v>1439</v>
      </c>
      <c r="B3" s="3203"/>
      <c r="C3" s="3203"/>
      <c r="D3" s="3203"/>
      <c r="E3" s="3203"/>
      <c r="F3" s="3203"/>
      <c r="G3" s="3203"/>
      <c r="H3" s="3203"/>
      <c r="I3" s="3203"/>
      <c r="J3" s="3203"/>
      <c r="K3" s="3203"/>
      <c r="L3" s="3203"/>
      <c r="M3" s="3203"/>
      <c r="N3" s="3203"/>
      <c r="O3" s="3203"/>
      <c r="P3" s="3203"/>
      <c r="Q3" s="3203"/>
      <c r="R3" s="3203"/>
      <c r="S3" s="3204"/>
    </row>
    <row r="4" spans="1:19">
      <c r="A4" s="2855" t="s">
        <v>808</v>
      </c>
      <c r="B4" s="2856"/>
      <c r="C4" s="3122" t="s">
        <v>1121</v>
      </c>
      <c r="D4" s="3122"/>
      <c r="E4" s="3122"/>
      <c r="F4" s="3122"/>
      <c r="G4" s="3122"/>
      <c r="H4" s="3122"/>
      <c r="I4" s="3122"/>
      <c r="J4" s="3122"/>
      <c r="K4" s="3122"/>
      <c r="L4" s="3122"/>
      <c r="M4" s="3122"/>
      <c r="N4" s="3122"/>
      <c r="O4" s="3122"/>
      <c r="P4" s="3122"/>
      <c r="Q4" s="3122"/>
      <c r="R4" s="3122"/>
      <c r="S4" s="3123"/>
    </row>
    <row r="5" spans="1:19" ht="18" thickBot="1">
      <c r="A5" s="3028"/>
      <c r="B5" s="3029"/>
      <c r="C5" s="3125"/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 ht="24">
      <c r="A6" s="2941" t="s">
        <v>787</v>
      </c>
      <c r="B6" s="2942"/>
      <c r="C6" s="2926" t="s">
        <v>1423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3019" t="s">
        <v>498</v>
      </c>
      <c r="R6" s="3020"/>
      <c r="S6" s="3021"/>
    </row>
    <row r="7" spans="1:19" ht="24">
      <c r="A7" s="2943"/>
      <c r="B7" s="2944"/>
      <c r="C7" s="2929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3743" t="s">
        <v>1781</v>
      </c>
      <c r="R7" s="3744"/>
      <c r="S7" s="3745"/>
    </row>
    <row r="8" spans="1:19" ht="24">
      <c r="A8" s="2871" t="s">
        <v>62</v>
      </c>
      <c r="B8" s="3351"/>
      <c r="C8" s="2875" t="s">
        <v>809</v>
      </c>
      <c r="D8" s="2876"/>
      <c r="E8" s="2876"/>
      <c r="F8" s="2876"/>
      <c r="G8" s="2876"/>
      <c r="H8" s="2876"/>
      <c r="I8" s="2876"/>
      <c r="J8" s="2876"/>
      <c r="K8" s="2876"/>
      <c r="L8" s="2876"/>
      <c r="M8" s="2876"/>
      <c r="N8" s="2876"/>
      <c r="O8" s="2876"/>
      <c r="P8" s="2931"/>
      <c r="Q8" s="73" t="s">
        <v>613</v>
      </c>
      <c r="R8" s="80"/>
      <c r="S8" s="75"/>
    </row>
    <row r="9" spans="1:19" ht="24.75" thickBot="1">
      <c r="A9" s="2873"/>
      <c r="B9" s="3746"/>
      <c r="C9" s="2877"/>
      <c r="D9" s="2878"/>
      <c r="E9" s="2878"/>
      <c r="F9" s="2878"/>
      <c r="G9" s="2878"/>
      <c r="H9" s="2878"/>
      <c r="I9" s="2878"/>
      <c r="J9" s="2878"/>
      <c r="K9" s="2878"/>
      <c r="L9" s="2878"/>
      <c r="M9" s="2878"/>
      <c r="N9" s="2878"/>
      <c r="O9" s="2878"/>
      <c r="P9" s="2957"/>
      <c r="Q9" s="3041" t="s">
        <v>1072</v>
      </c>
      <c r="R9" s="3042"/>
      <c r="S9" s="3043"/>
    </row>
    <row r="10" spans="1:19" ht="24.75" thickBot="1">
      <c r="A10" s="2903" t="s">
        <v>499</v>
      </c>
      <c r="B10" s="2904"/>
      <c r="C10" s="2904"/>
      <c r="D10" s="1863" t="s">
        <v>585</v>
      </c>
      <c r="E10" s="2909" t="s">
        <v>500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501</v>
      </c>
      <c r="R10" s="325"/>
      <c r="S10" s="326" t="s">
        <v>502</v>
      </c>
    </row>
    <row r="11" spans="1:19" ht="24">
      <c r="A11" s="3009"/>
      <c r="B11" s="3010"/>
      <c r="C11" s="3010"/>
      <c r="D11" s="165" t="s">
        <v>60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2964" t="s">
        <v>1294</v>
      </c>
      <c r="R11" s="3098"/>
      <c r="S11" s="214" t="s">
        <v>503</v>
      </c>
    </row>
    <row r="12" spans="1:19" ht="24">
      <c r="A12" s="349" t="s">
        <v>1123</v>
      </c>
      <c r="B12" s="350"/>
      <c r="C12" s="350"/>
      <c r="D12" s="761">
        <v>5</v>
      </c>
      <c r="E12" s="1906">
        <v>5</v>
      </c>
      <c r="F12" s="1053"/>
      <c r="G12" s="1053"/>
      <c r="H12" s="1911"/>
      <c r="I12" s="1053"/>
      <c r="J12" s="1912"/>
      <c r="K12" s="1053"/>
      <c r="L12" s="1053"/>
      <c r="M12" s="1053"/>
      <c r="N12" s="1053"/>
      <c r="O12" s="1053"/>
      <c r="P12" s="1913"/>
      <c r="Q12" s="2964" t="s">
        <v>1295</v>
      </c>
      <c r="R12" s="3098"/>
      <c r="S12" s="840"/>
    </row>
    <row r="13" spans="1:19" ht="24.75" thickBot="1">
      <c r="A13" s="276" t="s">
        <v>1642</v>
      </c>
      <c r="B13" s="123"/>
      <c r="C13" s="392"/>
      <c r="D13" s="762"/>
      <c r="E13" s="1053"/>
      <c r="F13" s="1053"/>
      <c r="G13" s="1053"/>
      <c r="H13" s="1911"/>
      <c r="I13" s="1053"/>
      <c r="J13" s="1912"/>
      <c r="K13" s="1053"/>
      <c r="L13" s="1053"/>
      <c r="M13" s="1053"/>
      <c r="N13" s="1053"/>
      <c r="O13" s="1053"/>
      <c r="P13" s="1913"/>
      <c r="Q13" s="3747" t="s">
        <v>1516</v>
      </c>
      <c r="R13" s="3748"/>
      <c r="S13" s="2104"/>
    </row>
    <row r="14" spans="1:19" ht="24.75" thickBot="1">
      <c r="A14" s="3328" t="s">
        <v>1124</v>
      </c>
      <c r="B14" s="2973"/>
      <c r="C14" s="2974"/>
      <c r="D14" s="762">
        <v>20</v>
      </c>
      <c r="E14" s="1965">
        <v>10</v>
      </c>
      <c r="F14" s="1053"/>
      <c r="G14" s="1053"/>
      <c r="H14" s="1911"/>
      <c r="I14" s="1053"/>
      <c r="J14" s="1912"/>
      <c r="K14" s="1053"/>
      <c r="L14" s="1053"/>
      <c r="M14" s="1053"/>
      <c r="N14" s="1053"/>
      <c r="O14" s="1053"/>
      <c r="P14" s="1913"/>
      <c r="Q14" s="324" t="s">
        <v>510</v>
      </c>
      <c r="R14" s="325"/>
      <c r="S14" s="517"/>
    </row>
    <row r="15" spans="1:19" ht="24">
      <c r="A15" s="1966" t="s">
        <v>1658</v>
      </c>
      <c r="B15" s="1967"/>
      <c r="C15" s="1968"/>
      <c r="D15" s="762"/>
      <c r="E15" s="1058"/>
      <c r="F15" s="1915">
        <v>10</v>
      </c>
      <c r="G15" s="1058"/>
      <c r="H15" s="1063"/>
      <c r="I15" s="1058"/>
      <c r="J15" s="1916"/>
      <c r="K15" s="1916"/>
      <c r="L15" s="1916"/>
      <c r="M15" s="1916"/>
      <c r="N15" s="1916"/>
      <c r="O15" s="1058"/>
      <c r="P15" s="1917"/>
      <c r="Q15" s="1878" t="s">
        <v>733</v>
      </c>
      <c r="R15" s="1887"/>
      <c r="S15" s="843"/>
    </row>
    <row r="16" spans="1:19" ht="24">
      <c r="A16" s="3328" t="s">
        <v>1125</v>
      </c>
      <c r="B16" s="2973"/>
      <c r="C16" s="2974"/>
      <c r="D16" s="762">
        <v>30</v>
      </c>
      <c r="E16" s="1058"/>
      <c r="F16" s="1063"/>
      <c r="G16" s="1058"/>
      <c r="H16" s="1063"/>
      <c r="I16" s="1058"/>
      <c r="J16" s="1916"/>
      <c r="K16" s="1916"/>
      <c r="L16" s="1916"/>
      <c r="M16" s="1916"/>
      <c r="N16" s="1916"/>
      <c r="O16" s="1058"/>
      <c r="P16" s="1969"/>
      <c r="Q16" s="1877"/>
      <c r="R16" s="1992"/>
      <c r="S16" s="81"/>
    </row>
    <row r="17" spans="1:19" ht="24">
      <c r="A17" s="1966" t="s">
        <v>1658</v>
      </c>
      <c r="B17" s="1967"/>
      <c r="C17" s="1968"/>
      <c r="D17" s="762"/>
      <c r="E17" s="1058"/>
      <c r="F17" s="1914">
        <v>15</v>
      </c>
      <c r="G17" s="1914">
        <v>15</v>
      </c>
      <c r="H17" s="1063"/>
      <c r="I17" s="1058"/>
      <c r="J17" s="1916"/>
      <c r="K17" s="1916"/>
      <c r="L17" s="1916"/>
      <c r="M17" s="1916"/>
      <c r="N17" s="1916"/>
      <c r="O17" s="1058"/>
      <c r="P17" s="1969"/>
      <c r="Q17" s="1877"/>
      <c r="R17" s="1992"/>
      <c r="S17" s="81"/>
    </row>
    <row r="18" spans="1:19" ht="24">
      <c r="A18" s="3328" t="s">
        <v>1659</v>
      </c>
      <c r="B18" s="2973"/>
      <c r="C18" s="2974"/>
      <c r="D18" s="762">
        <v>10</v>
      </c>
      <c r="E18" s="1058"/>
      <c r="F18" s="1063"/>
      <c r="G18" s="1058"/>
      <c r="H18" s="1914">
        <v>10</v>
      </c>
      <c r="I18" s="1058"/>
      <c r="J18" s="1916"/>
      <c r="K18" s="1916"/>
      <c r="L18" s="1916"/>
      <c r="M18" s="1916"/>
      <c r="N18" s="1916"/>
      <c r="O18" s="1058"/>
      <c r="P18" s="1969"/>
      <c r="Q18" s="1877"/>
      <c r="R18" s="1992"/>
      <c r="S18" s="81"/>
    </row>
    <row r="19" spans="1:19" ht="24.75" thickBot="1">
      <c r="A19" s="3328" t="s">
        <v>1126</v>
      </c>
      <c r="B19" s="2973"/>
      <c r="C19" s="2974"/>
      <c r="D19" s="762">
        <v>15</v>
      </c>
      <c r="E19" s="1058"/>
      <c r="F19" s="1063"/>
      <c r="G19" s="1058"/>
      <c r="H19" s="1063"/>
      <c r="I19" s="1058"/>
      <c r="J19" s="1916"/>
      <c r="K19" s="1916"/>
      <c r="L19" s="1916"/>
      <c r="M19" s="1916"/>
      <c r="N19" s="1916"/>
      <c r="O19" s="1058"/>
      <c r="P19" s="1969"/>
      <c r="Q19" s="470"/>
      <c r="R19" s="468"/>
      <c r="S19" s="342"/>
    </row>
    <row r="20" spans="1:19" ht="24.75" thickBot="1">
      <c r="A20" s="3052" t="s">
        <v>1660</v>
      </c>
      <c r="B20" s="3053"/>
      <c r="C20" s="3054"/>
      <c r="D20" s="762"/>
      <c r="E20" s="1058"/>
      <c r="F20" s="1063"/>
      <c r="G20" s="1058"/>
      <c r="H20" s="1063"/>
      <c r="I20" s="1914">
        <v>5</v>
      </c>
      <c r="J20" s="1916"/>
      <c r="K20" s="1916"/>
      <c r="L20" s="1916"/>
      <c r="M20" s="1916"/>
      <c r="N20" s="1916"/>
      <c r="O20" s="1058"/>
      <c r="P20" s="1058"/>
      <c r="Q20" s="1848" t="s">
        <v>511</v>
      </c>
      <c r="R20" s="325"/>
      <c r="S20" s="517"/>
    </row>
    <row r="21" spans="1:19" ht="24.75" thickBot="1">
      <c r="A21" s="1841" t="s">
        <v>1661</v>
      </c>
      <c r="B21" s="1842"/>
      <c r="C21" s="1843"/>
      <c r="D21" s="762"/>
      <c r="E21" s="1058"/>
      <c r="F21" s="1063"/>
      <c r="G21" s="1058"/>
      <c r="H21" s="1063"/>
      <c r="I21" s="1058"/>
      <c r="J21" s="1914">
        <v>5</v>
      </c>
      <c r="K21" s="1916"/>
      <c r="L21" s="1916"/>
      <c r="M21" s="1916"/>
      <c r="N21" s="1916"/>
      <c r="O21" s="1058"/>
      <c r="P21" s="1058"/>
      <c r="Q21" s="2951" t="s">
        <v>149</v>
      </c>
      <c r="R21" s="2952"/>
      <c r="S21" s="188"/>
    </row>
    <row r="22" spans="1:19" ht="24.75" thickBot="1">
      <c r="A22" s="1841" t="s">
        <v>1089</v>
      </c>
      <c r="B22" s="1842"/>
      <c r="C22" s="1843"/>
      <c r="D22" s="763"/>
      <c r="E22" s="1058"/>
      <c r="F22" s="1063"/>
      <c r="G22" s="1058"/>
      <c r="H22" s="1063"/>
      <c r="I22" s="1058"/>
      <c r="J22" s="1914">
        <v>5</v>
      </c>
      <c r="K22" s="1916"/>
      <c r="L22" s="1916"/>
      <c r="M22" s="1916"/>
      <c r="N22" s="1916"/>
      <c r="O22" s="1058"/>
      <c r="P22" s="1917"/>
      <c r="Q22" s="3035" t="s">
        <v>504</v>
      </c>
      <c r="R22" s="3036"/>
      <c r="S22" s="3037"/>
    </row>
    <row r="23" spans="1:19" ht="24">
      <c r="A23" s="1867" t="s">
        <v>1127</v>
      </c>
      <c r="B23" s="1836"/>
      <c r="C23" s="1837"/>
      <c r="D23" s="763">
        <v>10</v>
      </c>
      <c r="E23" s="1058"/>
      <c r="F23" s="1063"/>
      <c r="G23" s="1058"/>
      <c r="H23" s="1063"/>
      <c r="I23" s="1058"/>
      <c r="J23" s="1916"/>
      <c r="K23" s="1058"/>
      <c r="L23" s="1058"/>
      <c r="M23" s="1058"/>
      <c r="N23" s="1058"/>
      <c r="O23" s="1914">
        <v>10</v>
      </c>
      <c r="P23" s="1917"/>
      <c r="Q23" s="3749" t="s">
        <v>12</v>
      </c>
      <c r="R23" s="3750"/>
      <c r="S23" s="1835" t="s">
        <v>13</v>
      </c>
    </row>
    <row r="24" spans="1:19" ht="24">
      <c r="A24" s="3328" t="s">
        <v>1662</v>
      </c>
      <c r="B24" s="2973"/>
      <c r="C24" s="2974"/>
      <c r="D24" s="763">
        <v>5</v>
      </c>
      <c r="E24" s="1058"/>
      <c r="F24" s="1063"/>
      <c r="G24" s="1058"/>
      <c r="H24" s="1063"/>
      <c r="I24" s="1058"/>
      <c r="J24" s="1916"/>
      <c r="K24" s="1058"/>
      <c r="L24" s="1058"/>
      <c r="M24" s="1058"/>
      <c r="N24" s="1058"/>
      <c r="O24" s="1914">
        <v>5</v>
      </c>
      <c r="P24" s="1917"/>
      <c r="Q24" s="2883">
        <v>200000</v>
      </c>
      <c r="R24" s="2884"/>
      <c r="S24" s="296"/>
    </row>
    <row r="25" spans="1:19" ht="24.75" thickBot="1">
      <c r="A25" s="3457" t="s">
        <v>1663</v>
      </c>
      <c r="B25" s="3458"/>
      <c r="C25" s="3459"/>
      <c r="D25" s="763">
        <v>5</v>
      </c>
      <c r="E25" s="1058"/>
      <c r="F25" s="1063"/>
      <c r="G25" s="1058"/>
      <c r="H25" s="1063"/>
      <c r="I25" s="1058"/>
      <c r="J25" s="1916"/>
      <c r="K25" s="1058"/>
      <c r="L25" s="1058"/>
      <c r="M25" s="1058"/>
      <c r="N25" s="1058"/>
      <c r="O25" s="1058"/>
      <c r="P25" s="1970">
        <v>5</v>
      </c>
      <c r="Q25" s="1972" t="s">
        <v>14</v>
      </c>
      <c r="R25" s="1973"/>
      <c r="S25" s="563">
        <f>Q24+S24</f>
        <v>200000</v>
      </c>
    </row>
    <row r="26" spans="1:19" ht="24.75" thickBot="1">
      <c r="A26" s="3457"/>
      <c r="B26" s="3458"/>
      <c r="C26" s="3459"/>
      <c r="D26" s="763"/>
      <c r="E26" s="1920"/>
      <c r="F26" s="1921"/>
      <c r="G26" s="1920"/>
      <c r="H26" s="1921"/>
      <c r="I26" s="1920"/>
      <c r="J26" s="1922"/>
      <c r="K26" s="1920"/>
      <c r="L26" s="1920"/>
      <c r="M26" s="1920"/>
      <c r="N26" s="1920"/>
      <c r="O26" s="1920"/>
      <c r="P26" s="1971"/>
      <c r="Q26" s="3035" t="s">
        <v>563</v>
      </c>
      <c r="R26" s="3036"/>
      <c r="S26" s="3037"/>
    </row>
    <row r="27" spans="1:19" ht="24">
      <c r="A27" s="3457"/>
      <c r="B27" s="3458"/>
      <c r="C27" s="3459"/>
      <c r="D27" s="547"/>
      <c r="E27" s="1920"/>
      <c r="F27" s="1921"/>
      <c r="G27" s="1920"/>
      <c r="H27" s="1921"/>
      <c r="I27" s="1920"/>
      <c r="J27" s="1922"/>
      <c r="K27" s="1920"/>
      <c r="L27" s="1920"/>
      <c r="M27" s="1920"/>
      <c r="N27" s="1920"/>
      <c r="O27" s="1920"/>
      <c r="P27" s="1971"/>
      <c r="Q27" s="2951" t="s">
        <v>586</v>
      </c>
      <c r="R27" s="2952"/>
      <c r="S27" s="2953"/>
    </row>
    <row r="28" spans="1:19" ht="24">
      <c r="A28" s="2894" t="s">
        <v>61</v>
      </c>
      <c r="B28" s="2895"/>
      <c r="C28" s="2896"/>
      <c r="D28" s="558">
        <f>SUM(D12:D27)</f>
        <v>100</v>
      </c>
      <c r="E28" s="1974"/>
      <c r="F28" s="1975"/>
      <c r="G28" s="1976"/>
      <c r="H28" s="1975"/>
      <c r="I28" s="1976"/>
      <c r="J28" s="1977"/>
      <c r="K28" s="1976"/>
      <c r="L28" s="1976"/>
      <c r="M28" s="1976"/>
      <c r="N28" s="1976"/>
      <c r="O28" s="1976"/>
      <c r="P28" s="1978"/>
      <c r="Q28" s="123"/>
      <c r="R28" s="123"/>
      <c r="S28" s="277"/>
    </row>
    <row r="29" spans="1:19" ht="24">
      <c r="A29" s="3696" t="s">
        <v>583</v>
      </c>
      <c r="B29" s="3697"/>
      <c r="C29" s="3698"/>
      <c r="D29" s="97" t="s">
        <v>485</v>
      </c>
      <c r="E29" s="173">
        <f t="shared" ref="E29:O29" si="0">SUM(E12:E28)</f>
        <v>15</v>
      </c>
      <c r="F29" s="1979">
        <f t="shared" si="0"/>
        <v>25</v>
      </c>
      <c r="G29" s="173">
        <f t="shared" si="0"/>
        <v>15</v>
      </c>
      <c r="H29" s="1979">
        <f t="shared" si="0"/>
        <v>10</v>
      </c>
      <c r="I29" s="173">
        <f t="shared" si="0"/>
        <v>5</v>
      </c>
      <c r="J29" s="1980">
        <f t="shared" si="0"/>
        <v>10</v>
      </c>
      <c r="K29" s="173">
        <f t="shared" si="0"/>
        <v>0</v>
      </c>
      <c r="L29" s="173">
        <f t="shared" si="0"/>
        <v>0</v>
      </c>
      <c r="M29" s="173">
        <f t="shared" si="0"/>
        <v>0</v>
      </c>
      <c r="N29" s="173">
        <f t="shared" si="0"/>
        <v>0</v>
      </c>
      <c r="O29" s="173">
        <f t="shared" si="0"/>
        <v>15</v>
      </c>
      <c r="P29" s="174">
        <f>SUM(P12:P28)</f>
        <v>5</v>
      </c>
      <c r="Q29" s="441"/>
      <c r="R29" s="516"/>
      <c r="S29" s="503"/>
    </row>
    <row r="30" spans="1:19" ht="24">
      <c r="A30" s="3699"/>
      <c r="B30" s="3700"/>
      <c r="C30" s="3701"/>
      <c r="D30" s="97" t="s">
        <v>69</v>
      </c>
      <c r="E30" s="1981">
        <f>+E29</f>
        <v>15</v>
      </c>
      <c r="F30" s="173">
        <f>SUM(E29:F29)</f>
        <v>40</v>
      </c>
      <c r="G30" s="173">
        <f>SUM(E29:G29)</f>
        <v>55</v>
      </c>
      <c r="H30" s="173">
        <f>SUM(E29:H29)</f>
        <v>65</v>
      </c>
      <c r="I30" s="173">
        <f>SUM(E29:I29)</f>
        <v>70</v>
      </c>
      <c r="J30" s="173">
        <f>SUM(E29:J29)</f>
        <v>80</v>
      </c>
      <c r="K30" s="173">
        <f>SUM(E29:K29)</f>
        <v>80</v>
      </c>
      <c r="L30" s="173">
        <f>SUM(E29:L29)</f>
        <v>80</v>
      </c>
      <c r="M30" s="173">
        <f>SUM(E29:M29)</f>
        <v>80</v>
      </c>
      <c r="N30" s="173">
        <f>SUM(E29:N29)</f>
        <v>80</v>
      </c>
      <c r="O30" s="173">
        <f>SUM(E29:O29)</f>
        <v>95</v>
      </c>
      <c r="P30" s="173">
        <f>SUM(E29:P29)</f>
        <v>100</v>
      </c>
      <c r="Q30" s="2837" t="s">
        <v>587</v>
      </c>
      <c r="R30" s="3051"/>
      <c r="S30" s="2839">
        <f>P33</f>
        <v>0</v>
      </c>
    </row>
    <row r="31" spans="1:19" ht="24.75" thickBot="1">
      <c r="A31" s="3716" t="s">
        <v>584</v>
      </c>
      <c r="B31" s="3717"/>
      <c r="C31" s="3718"/>
      <c r="D31" s="747" t="s">
        <v>485</v>
      </c>
      <c r="E31" s="1982"/>
      <c r="F31" s="1982"/>
      <c r="G31" s="1982"/>
      <c r="H31" s="1982"/>
      <c r="I31" s="1982"/>
      <c r="J31" s="1982"/>
      <c r="K31" s="1982"/>
      <c r="L31" s="1982"/>
      <c r="M31" s="1982"/>
      <c r="N31" s="1982"/>
      <c r="O31" s="1982"/>
      <c r="P31" s="1983"/>
      <c r="Q31" s="278"/>
      <c r="R31" s="278"/>
      <c r="S31" s="2840"/>
    </row>
    <row r="32" spans="1:19" ht="24.75" thickBot="1">
      <c r="A32" s="3719"/>
      <c r="B32" s="3720"/>
      <c r="C32" s="3721"/>
      <c r="D32" s="105" t="s">
        <v>69</v>
      </c>
      <c r="E32" s="1984">
        <v>0</v>
      </c>
      <c r="F32" s="1984">
        <v>0</v>
      </c>
      <c r="G32" s="1984">
        <v>0</v>
      </c>
      <c r="H32" s="1984">
        <v>0</v>
      </c>
      <c r="I32" s="1984">
        <v>0</v>
      </c>
      <c r="J32" s="1984">
        <v>0</v>
      </c>
      <c r="K32" s="1984">
        <v>0</v>
      </c>
      <c r="L32" s="1984">
        <v>0</v>
      </c>
      <c r="M32" s="1984">
        <v>0</v>
      </c>
      <c r="N32" s="1984">
        <v>0</v>
      </c>
      <c r="O32" s="1984">
        <v>0</v>
      </c>
      <c r="P32" s="1985">
        <v>0</v>
      </c>
    </row>
  </sheetData>
  <mergeCells count="37">
    <mergeCell ref="A19:C19"/>
    <mergeCell ref="Q13:R13"/>
    <mergeCell ref="Q22:S22"/>
    <mergeCell ref="S30:S31"/>
    <mergeCell ref="A26:C26"/>
    <mergeCell ref="A27:C27"/>
    <mergeCell ref="Q26:S26"/>
    <mergeCell ref="A28:C28"/>
    <mergeCell ref="Q27:S27"/>
    <mergeCell ref="A29:C30"/>
    <mergeCell ref="A25:C25"/>
    <mergeCell ref="Q24:R24"/>
    <mergeCell ref="A31:C32"/>
    <mergeCell ref="Q30:R30"/>
    <mergeCell ref="A24:C24"/>
    <mergeCell ref="Q23:R23"/>
    <mergeCell ref="Q11:R11"/>
    <mergeCell ref="Q12:R12"/>
    <mergeCell ref="A14:C14"/>
    <mergeCell ref="A16:C16"/>
    <mergeCell ref="A18:C18"/>
    <mergeCell ref="Q21:R21"/>
    <mergeCell ref="A1:S1"/>
    <mergeCell ref="A3:S3"/>
    <mergeCell ref="A4:B5"/>
    <mergeCell ref="C4:S5"/>
    <mergeCell ref="A6:B7"/>
    <mergeCell ref="C6:P7"/>
    <mergeCell ref="Q6:S6"/>
    <mergeCell ref="Q7:S7"/>
    <mergeCell ref="A2:S2"/>
    <mergeCell ref="A20:C20"/>
    <mergeCell ref="A8:B9"/>
    <mergeCell ref="C8:P9"/>
    <mergeCell ref="Q9:S9"/>
    <mergeCell ref="A10:C11"/>
    <mergeCell ref="E10:P10"/>
  </mergeCells>
  <phoneticPr fontId="57" type="noConversion"/>
  <pageMargins left="0.7" right="0.7" top="0.75" bottom="0.75" header="0.3" footer="0.3"/>
  <pageSetup paperSize="9" scale="60" orientation="landscape" r:id="rId1"/>
  <headerFooter>
    <oddHeader>&amp;R40_x000D_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AB31"/>
  <sheetViews>
    <sheetView view="pageBreakPreview" zoomScale="90" zoomScaleNormal="62" zoomScaleSheetLayoutView="90" zoomScalePageLayoutView="62" workbookViewId="0">
      <selection activeCell="S18" sqref="S18"/>
    </sheetView>
  </sheetViews>
  <sheetFormatPr defaultColWidth="8.85546875" defaultRowHeight="15"/>
  <cols>
    <col min="2" max="2" width="17.140625" customWidth="1"/>
    <col min="3" max="3" width="37.5703125" customWidth="1"/>
    <col min="4" max="4" width="16.42578125" bestFit="1" customWidth="1"/>
    <col min="5" max="6" width="4.85546875" bestFit="1" customWidth="1"/>
    <col min="7" max="8" width="4.5703125" bestFit="1" customWidth="1"/>
    <col min="9" max="9" width="5" bestFit="1" customWidth="1"/>
    <col min="10" max="10" width="4.5703125" bestFit="1" customWidth="1"/>
    <col min="11" max="12" width="5" bestFit="1" customWidth="1"/>
    <col min="13" max="13" width="4.42578125" bestFit="1" customWidth="1"/>
    <col min="14" max="14" width="4.85546875" bestFit="1" customWidth="1"/>
    <col min="15" max="15" width="4.5703125" bestFit="1" customWidth="1"/>
    <col min="16" max="16" width="4.42578125" bestFit="1" customWidth="1"/>
    <col min="18" max="18" width="16.5703125" customWidth="1"/>
    <col min="19" max="19" width="22.5703125" customWidth="1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433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ht="24">
      <c r="A3" s="2855" t="s">
        <v>156</v>
      </c>
      <c r="B3" s="2856"/>
      <c r="C3" s="3031"/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 ht="24">
      <c r="A4" s="3168"/>
      <c r="B4" s="3169"/>
      <c r="C4" s="3127" t="s">
        <v>922</v>
      </c>
      <c r="D4" s="3127"/>
      <c r="E4" s="3127"/>
      <c r="F4" s="3127"/>
      <c r="G4" s="3127"/>
      <c r="H4" s="3127"/>
      <c r="I4" s="3127"/>
      <c r="J4" s="3127"/>
      <c r="K4" s="3127"/>
      <c r="L4" s="3127"/>
      <c r="M4" s="3127"/>
      <c r="N4" s="3127"/>
      <c r="O4" s="3127"/>
      <c r="P4" s="3127"/>
      <c r="Q4" s="3127"/>
      <c r="R4" s="3127"/>
      <c r="S4" s="3128"/>
    </row>
    <row r="5" spans="1:19" ht="24.75" thickBot="1">
      <c r="A5" s="3028"/>
      <c r="B5" s="3029"/>
      <c r="C5" s="3033"/>
      <c r="D5" s="3033"/>
      <c r="E5" s="3033"/>
      <c r="F5" s="3033"/>
      <c r="G5" s="3033"/>
      <c r="H5" s="3033"/>
      <c r="I5" s="3033"/>
      <c r="J5" s="3033"/>
      <c r="K5" s="3033"/>
      <c r="L5" s="3033"/>
      <c r="M5" s="3033"/>
      <c r="N5" s="3033"/>
      <c r="O5" s="3033"/>
      <c r="P5" s="3033"/>
      <c r="Q5" s="3033"/>
      <c r="R5" s="3033"/>
      <c r="S5" s="3034"/>
    </row>
    <row r="6" spans="1:19" ht="24">
      <c r="A6" s="1453" t="s">
        <v>231</v>
      </c>
      <c r="B6" s="395"/>
      <c r="C6" s="3020" t="s">
        <v>923</v>
      </c>
      <c r="D6" s="3020"/>
      <c r="E6" s="3020"/>
      <c r="F6" s="3020"/>
      <c r="G6" s="3020"/>
      <c r="H6" s="3020"/>
      <c r="I6" s="3020"/>
      <c r="J6" s="3020"/>
      <c r="K6" s="3020"/>
      <c r="L6" s="3020"/>
      <c r="M6" s="3020"/>
      <c r="N6" s="3020"/>
      <c r="O6" s="3020"/>
      <c r="P6" s="3021"/>
      <c r="Q6" s="3019" t="s">
        <v>564</v>
      </c>
      <c r="R6" s="3020"/>
      <c r="S6" s="3021"/>
    </row>
    <row r="7" spans="1:19" ht="24">
      <c r="A7" s="2871" t="s">
        <v>62</v>
      </c>
      <c r="B7" s="2872"/>
      <c r="C7" s="3023" t="s">
        <v>924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3628" t="s">
        <v>391</v>
      </c>
      <c r="R7" s="2897"/>
      <c r="S7" s="3629"/>
    </row>
    <row r="8" spans="1:19" ht="24">
      <c r="A8" s="2993"/>
      <c r="B8" s="2994"/>
      <c r="C8" s="3110" t="s">
        <v>925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73" t="s">
        <v>613</v>
      </c>
      <c r="R8" s="208"/>
      <c r="S8" s="75"/>
    </row>
    <row r="9" spans="1:19" ht="24">
      <c r="A9" s="2993"/>
      <c r="B9" s="3299"/>
      <c r="C9" s="3751" t="s">
        <v>938</v>
      </c>
      <c r="D9" s="3738"/>
      <c r="E9" s="3739"/>
      <c r="F9" s="3739"/>
      <c r="G9" s="3739"/>
      <c r="H9" s="3739"/>
      <c r="I9" s="3739"/>
      <c r="J9" s="3739"/>
      <c r="K9" s="3739"/>
      <c r="L9" s="3739"/>
      <c r="M9" s="3739"/>
      <c r="N9" s="3739"/>
      <c r="O9" s="3739"/>
      <c r="P9" s="3739"/>
      <c r="Q9" s="2954" t="s">
        <v>1034</v>
      </c>
      <c r="R9" s="2955"/>
      <c r="S9" s="2956"/>
    </row>
    <row r="10" spans="1:19" ht="24.75" thickBot="1">
      <c r="A10" s="1459"/>
      <c r="B10" s="1460"/>
      <c r="C10" s="1607" t="s">
        <v>939</v>
      </c>
      <c r="D10" s="1478"/>
      <c r="E10" s="1472"/>
      <c r="F10" s="1472"/>
      <c r="G10" s="1472"/>
      <c r="H10" s="1472"/>
      <c r="I10" s="1472"/>
      <c r="J10" s="1472"/>
      <c r="K10" s="1472"/>
      <c r="L10" s="1472"/>
      <c r="M10" s="1472"/>
      <c r="N10" s="1472"/>
      <c r="O10" s="1472"/>
      <c r="P10" s="1473"/>
      <c r="Q10" s="1463"/>
      <c r="R10" s="1464"/>
      <c r="S10" s="1465"/>
    </row>
    <row r="11" spans="1:19" ht="24">
      <c r="A11" s="2903" t="s">
        <v>499</v>
      </c>
      <c r="B11" s="2904"/>
      <c r="C11" s="2904"/>
      <c r="D11" s="1477" t="s">
        <v>585</v>
      </c>
      <c r="E11" s="2910" t="s">
        <v>582</v>
      </c>
      <c r="F11" s="2910"/>
      <c r="G11" s="2910"/>
      <c r="H11" s="2910"/>
      <c r="I11" s="2910"/>
      <c r="J11" s="2910"/>
      <c r="K11" s="2910"/>
      <c r="L11" s="2910"/>
      <c r="M11" s="2910"/>
      <c r="N11" s="2910"/>
      <c r="O11" s="2910"/>
      <c r="P11" s="2924"/>
      <c r="Q11" s="496"/>
      <c r="R11" s="456"/>
      <c r="S11" s="629"/>
    </row>
    <row r="12" spans="1:19" ht="24.75" thickBot="1">
      <c r="A12" s="3009"/>
      <c r="B12" s="3010"/>
      <c r="C12" s="3010"/>
      <c r="D12" s="165" t="s">
        <v>486</v>
      </c>
      <c r="E12" s="209" t="s">
        <v>0</v>
      </c>
      <c r="F12" s="210" t="s">
        <v>1</v>
      </c>
      <c r="G12" s="211" t="s">
        <v>2</v>
      </c>
      <c r="H12" s="212" t="s">
        <v>3</v>
      </c>
      <c r="I12" s="212" t="s">
        <v>4</v>
      </c>
      <c r="J12" s="212" t="s">
        <v>5</v>
      </c>
      <c r="K12" s="212" t="s">
        <v>6</v>
      </c>
      <c r="L12" s="212" t="s">
        <v>7</v>
      </c>
      <c r="M12" s="212" t="s">
        <v>8</v>
      </c>
      <c r="N12" s="212" t="s">
        <v>9</v>
      </c>
      <c r="O12" s="212" t="s">
        <v>10</v>
      </c>
      <c r="P12" s="213" t="s">
        <v>11</v>
      </c>
      <c r="Q12" s="1007"/>
      <c r="R12" s="15"/>
      <c r="S12" s="1006"/>
    </row>
    <row r="13" spans="1:19" ht="24.75" thickBot="1">
      <c r="A13" s="3613" t="s">
        <v>1029</v>
      </c>
      <c r="B13" s="3614"/>
      <c r="C13" s="3615"/>
      <c r="D13" s="198">
        <v>40</v>
      </c>
      <c r="E13" s="522">
        <v>20</v>
      </c>
      <c r="F13" s="522">
        <v>20</v>
      </c>
      <c r="G13" s="576"/>
      <c r="H13" s="576"/>
      <c r="I13" s="576"/>
      <c r="J13" s="711"/>
      <c r="K13" s="576"/>
      <c r="L13" s="576"/>
      <c r="M13" s="576"/>
      <c r="N13" s="576"/>
      <c r="O13" s="576"/>
      <c r="P13" s="355"/>
      <c r="Q13" s="324" t="s">
        <v>525</v>
      </c>
      <c r="R13" s="325"/>
      <c r="S13" s="326" t="s">
        <v>502</v>
      </c>
    </row>
    <row r="14" spans="1:19" ht="24">
      <c r="A14" s="3114" t="s">
        <v>926</v>
      </c>
      <c r="B14" s="3115"/>
      <c r="C14" s="3116"/>
      <c r="D14" s="274">
        <v>10</v>
      </c>
      <c r="E14" s="356"/>
      <c r="F14" s="580"/>
      <c r="G14" s="522">
        <v>10</v>
      </c>
      <c r="H14" s="579"/>
      <c r="I14" s="579"/>
      <c r="J14" s="713"/>
      <c r="L14" s="579"/>
      <c r="M14" s="579"/>
      <c r="N14" s="579"/>
      <c r="O14" s="579"/>
      <c r="P14" s="359"/>
      <c r="Q14" s="1257"/>
      <c r="R14" s="114"/>
      <c r="S14" s="1258"/>
    </row>
    <row r="15" spans="1:19" ht="24">
      <c r="A15" s="1454" t="s">
        <v>927</v>
      </c>
      <c r="B15" s="1474"/>
      <c r="C15" s="1475"/>
      <c r="D15" s="274">
        <v>40</v>
      </c>
      <c r="E15" s="356"/>
      <c r="F15" s="580"/>
      <c r="G15" s="579"/>
      <c r="H15" s="579"/>
      <c r="I15" s="579"/>
      <c r="J15" s="522">
        <v>40</v>
      </c>
      <c r="L15" s="1508"/>
      <c r="M15" s="579"/>
      <c r="N15" s="579"/>
      <c r="O15" s="579"/>
      <c r="P15" s="359"/>
      <c r="Q15" s="2964" t="s">
        <v>1030</v>
      </c>
      <c r="R15" s="3098"/>
      <c r="S15" s="76" t="s">
        <v>929</v>
      </c>
    </row>
    <row r="16" spans="1:19" ht="24">
      <c r="A16" s="3637" t="s">
        <v>1033</v>
      </c>
      <c r="B16" s="3638"/>
      <c r="C16" s="3639"/>
      <c r="D16" s="274">
        <v>10</v>
      </c>
      <c r="E16" s="356"/>
      <c r="F16" s="580"/>
      <c r="G16" s="579"/>
      <c r="H16" s="1192"/>
      <c r="I16" s="579"/>
      <c r="J16" s="713"/>
      <c r="K16" s="522">
        <v>5</v>
      </c>
      <c r="L16" s="522">
        <v>5</v>
      </c>
      <c r="M16" s="579"/>
      <c r="N16" s="579"/>
      <c r="O16" s="579"/>
      <c r="P16" s="359"/>
      <c r="Q16" s="79" t="s">
        <v>1031</v>
      </c>
      <c r="R16" s="80"/>
      <c r="S16" s="76" t="s">
        <v>1032</v>
      </c>
    </row>
    <row r="17" spans="1:28" ht="24.75" thickBot="1">
      <c r="A17" s="1576"/>
      <c r="B17" s="1170"/>
      <c r="C17" s="1577"/>
      <c r="D17" s="199"/>
      <c r="E17" s="219"/>
      <c r="F17" s="580"/>
      <c r="G17" s="579"/>
      <c r="H17" s="149"/>
      <c r="I17" s="579"/>
      <c r="J17" s="713"/>
      <c r="K17" s="579"/>
      <c r="M17" s="579"/>
      <c r="N17" s="579"/>
      <c r="O17" s="579"/>
      <c r="P17" s="359"/>
      <c r="Q17" s="1259"/>
      <c r="R17" s="1260"/>
      <c r="S17" s="1262"/>
      <c r="T17" s="1261"/>
    </row>
    <row r="18" spans="1:28" ht="24.75" thickBot="1">
      <c r="A18" s="3052"/>
      <c r="B18" s="3053"/>
      <c r="C18" s="3054"/>
      <c r="D18" s="200"/>
      <c r="E18" s="77"/>
      <c r="F18" s="251"/>
      <c r="G18" s="149"/>
      <c r="H18" s="255"/>
      <c r="I18" s="149"/>
      <c r="J18" s="256"/>
      <c r="K18" s="149"/>
      <c r="L18" s="149"/>
      <c r="M18" s="149"/>
      <c r="N18" s="149"/>
      <c r="O18" s="149"/>
      <c r="P18" s="230"/>
      <c r="Q18" s="324" t="s">
        <v>510</v>
      </c>
      <c r="R18" s="325"/>
      <c r="S18" s="517"/>
    </row>
    <row r="19" spans="1:28" ht="24">
      <c r="A19" s="1575"/>
      <c r="B19" s="1482"/>
      <c r="C19" s="1483"/>
      <c r="D19" s="200"/>
      <c r="E19" s="77"/>
      <c r="F19" s="251"/>
      <c r="G19" s="149"/>
      <c r="H19" s="255"/>
      <c r="I19" s="149"/>
      <c r="J19" s="256"/>
      <c r="K19" s="149"/>
      <c r="L19" s="149"/>
      <c r="M19" s="149"/>
      <c r="N19" s="1467"/>
      <c r="O19" s="149"/>
      <c r="P19" s="230"/>
      <c r="Q19" s="121" t="s">
        <v>446</v>
      </c>
      <c r="R19" s="208"/>
      <c r="S19" s="188"/>
    </row>
    <row r="20" spans="1:28" ht="24.75" thickBot="1">
      <c r="A20" s="1481"/>
      <c r="B20" s="1482"/>
      <c r="C20" s="1483"/>
      <c r="D20" s="200"/>
      <c r="E20" s="77"/>
      <c r="F20" s="251"/>
      <c r="G20" s="149"/>
      <c r="H20" s="255"/>
      <c r="I20" s="149"/>
      <c r="J20" s="256"/>
      <c r="K20" s="149"/>
      <c r="L20" s="149"/>
      <c r="M20" s="149"/>
      <c r="N20" s="1467"/>
      <c r="O20" s="149"/>
      <c r="P20" s="230"/>
      <c r="Q20" s="389"/>
      <c r="R20" s="469"/>
      <c r="S20" s="342"/>
    </row>
    <row r="21" spans="1:28" ht="24.75" thickBot="1">
      <c r="A21" s="1481"/>
      <c r="B21" s="1482"/>
      <c r="C21" s="1483"/>
      <c r="D21" s="200"/>
      <c r="E21" s="77"/>
      <c r="F21" s="251"/>
      <c r="G21" s="149"/>
      <c r="H21" s="255"/>
      <c r="I21" s="149"/>
      <c r="J21" s="256"/>
      <c r="K21" s="149"/>
      <c r="L21" s="149"/>
      <c r="M21" s="149"/>
      <c r="N21" s="149"/>
      <c r="O21" s="149"/>
      <c r="P21" s="230"/>
      <c r="Q21" s="324" t="s">
        <v>511</v>
      </c>
      <c r="R21" s="325"/>
      <c r="S21" s="517"/>
    </row>
    <row r="22" spans="1:28" ht="24.75" thickBot="1">
      <c r="A22" s="1481"/>
      <c r="B22" s="1482"/>
      <c r="C22" s="1483"/>
      <c r="D22" s="200"/>
      <c r="E22" s="77"/>
      <c r="F22" s="226"/>
      <c r="G22" s="77"/>
      <c r="H22" s="231"/>
      <c r="I22" s="77"/>
      <c r="J22" s="231"/>
      <c r="K22" s="568"/>
      <c r="L22" s="505"/>
      <c r="M22" s="505"/>
      <c r="N22" s="505"/>
      <c r="O22" s="505"/>
      <c r="P22" s="230"/>
      <c r="Q22" s="15"/>
      <c r="R22" s="208"/>
      <c r="S22" s="188"/>
    </row>
    <row r="23" spans="1:28" ht="24.75" thickBot="1">
      <c r="A23" s="1481"/>
      <c r="B23" s="1482"/>
      <c r="C23" s="1483"/>
      <c r="D23" s="200"/>
      <c r="E23" s="77"/>
      <c r="F23" s="226"/>
      <c r="G23" s="77"/>
      <c r="H23" s="231"/>
      <c r="I23" s="77"/>
      <c r="J23" s="231"/>
      <c r="K23" s="568"/>
      <c r="L23" s="505"/>
      <c r="M23" s="505"/>
      <c r="N23" s="505"/>
      <c r="O23" s="505"/>
      <c r="P23" s="230"/>
      <c r="Q23" s="3293" t="s">
        <v>504</v>
      </c>
      <c r="R23" s="3294"/>
      <c r="S23" s="3295"/>
    </row>
    <row r="24" spans="1:28" ht="24">
      <c r="A24" s="1481"/>
      <c r="B24" s="1482"/>
      <c r="C24" s="1483"/>
      <c r="D24" s="200"/>
      <c r="E24" s="77"/>
      <c r="F24" s="226"/>
      <c r="G24" s="77"/>
      <c r="H24" s="231"/>
      <c r="I24" s="77"/>
      <c r="J24" s="231"/>
      <c r="K24" s="568"/>
      <c r="L24" s="505"/>
      <c r="M24" s="505"/>
      <c r="N24" s="505"/>
      <c r="O24" s="505"/>
      <c r="P24" s="230"/>
      <c r="Q24" s="2915" t="s">
        <v>12</v>
      </c>
      <c r="R24" s="2916"/>
      <c r="S24" s="213" t="s">
        <v>13</v>
      </c>
      <c r="AB24" t="s">
        <v>16</v>
      </c>
    </row>
    <row r="25" spans="1:28" ht="24">
      <c r="A25" s="1481"/>
      <c r="B25" s="1482"/>
      <c r="C25" s="1483"/>
      <c r="D25" s="200"/>
      <c r="E25" s="77"/>
      <c r="F25" s="226"/>
      <c r="G25" s="77"/>
      <c r="H25" s="231"/>
      <c r="I25" s="77"/>
      <c r="J25" s="231"/>
      <c r="K25" s="568"/>
      <c r="L25" s="505"/>
      <c r="M25" s="505"/>
      <c r="N25" s="505"/>
      <c r="O25" s="505"/>
      <c r="P25" s="230"/>
      <c r="Q25" s="1476"/>
      <c r="R25" s="1469"/>
      <c r="S25" s="86"/>
    </row>
    <row r="26" spans="1:28" ht="24.75" thickBot="1">
      <c r="A26" s="1481"/>
      <c r="B26" s="1482"/>
      <c r="C26" s="1483"/>
      <c r="D26" s="200"/>
      <c r="E26" s="77"/>
      <c r="F26" s="226"/>
      <c r="G26" s="77"/>
      <c r="H26" s="231"/>
      <c r="I26" s="77"/>
      <c r="J26" s="231"/>
      <c r="K26" s="568"/>
      <c r="L26" s="505"/>
      <c r="M26" s="505"/>
      <c r="N26" s="505"/>
      <c r="O26" s="505"/>
      <c r="P26" s="230"/>
      <c r="Q26" s="1461" t="s">
        <v>14</v>
      </c>
      <c r="R26" s="1462"/>
      <c r="S26" s="842"/>
    </row>
    <row r="27" spans="1:28" ht="24.75" thickBot="1">
      <c r="A27" s="3155" t="s">
        <v>61</v>
      </c>
      <c r="B27" s="3156"/>
      <c r="C27" s="3157"/>
      <c r="D27" s="112">
        <f>SUM(D13:D26)</f>
        <v>100</v>
      </c>
      <c r="E27" s="664"/>
      <c r="F27" s="665"/>
      <c r="G27" s="664"/>
      <c r="H27" s="665"/>
      <c r="I27" s="664"/>
      <c r="J27" s="665"/>
      <c r="K27" s="666"/>
      <c r="L27" s="666"/>
      <c r="M27" s="666"/>
      <c r="N27" s="666"/>
      <c r="O27" s="666"/>
      <c r="P27" s="726"/>
      <c r="Q27" s="1450" t="s">
        <v>563</v>
      </c>
      <c r="R27" s="1451"/>
      <c r="S27" s="1452"/>
    </row>
    <row r="28" spans="1:28" ht="24">
      <c r="A28" s="2885" t="s">
        <v>484</v>
      </c>
      <c r="B28" s="2886"/>
      <c r="C28" s="2887"/>
      <c r="D28" s="172" t="s">
        <v>68</v>
      </c>
      <c r="E28" s="97">
        <f t="shared" ref="E28:P28" si="0">SUM(E13:E26)</f>
        <v>20</v>
      </c>
      <c r="F28" s="97">
        <f t="shared" si="0"/>
        <v>20</v>
      </c>
      <c r="G28" s="97">
        <f t="shared" si="0"/>
        <v>10</v>
      </c>
      <c r="H28" s="97">
        <f t="shared" si="0"/>
        <v>0</v>
      </c>
      <c r="I28" s="97">
        <f t="shared" si="0"/>
        <v>0</v>
      </c>
      <c r="J28" s="97">
        <f t="shared" si="0"/>
        <v>40</v>
      </c>
      <c r="K28" s="97">
        <f t="shared" si="0"/>
        <v>5</v>
      </c>
      <c r="L28" s="97">
        <f t="shared" si="0"/>
        <v>5</v>
      </c>
      <c r="M28" s="97">
        <f t="shared" si="0"/>
        <v>0</v>
      </c>
      <c r="N28" s="97">
        <f t="shared" si="0"/>
        <v>0</v>
      </c>
      <c r="O28" s="97">
        <f t="shared" si="0"/>
        <v>0</v>
      </c>
      <c r="P28" s="97">
        <f t="shared" si="0"/>
        <v>0</v>
      </c>
      <c r="Q28" s="1456"/>
      <c r="R28" s="1457"/>
      <c r="S28" s="1458"/>
    </row>
    <row r="29" spans="1:28" ht="24">
      <c r="A29" s="2888"/>
      <c r="B29" s="2889"/>
      <c r="C29" s="2890"/>
      <c r="D29" s="175" t="s">
        <v>69</v>
      </c>
      <c r="E29" s="99">
        <f>E28</f>
        <v>20</v>
      </c>
      <c r="F29" s="97">
        <f>SUM(E28:F28)</f>
        <v>40</v>
      </c>
      <c r="G29" s="97">
        <f>SUM(E28:G28)</f>
        <v>50</v>
      </c>
      <c r="H29" s="97">
        <f>SUM(E28:H28)</f>
        <v>50</v>
      </c>
      <c r="I29" s="97">
        <f>SUM(E28:I28)</f>
        <v>50</v>
      </c>
      <c r="J29" s="97">
        <f>SUM(E28:J28)</f>
        <v>90</v>
      </c>
      <c r="K29" s="97">
        <f>SUM(E28:K28)</f>
        <v>95</v>
      </c>
      <c r="L29" s="97">
        <f>SUM(E28:L28)</f>
        <v>100</v>
      </c>
      <c r="M29" s="97">
        <f>SUM(E28:M28)</f>
        <v>100</v>
      </c>
      <c r="N29" s="97">
        <f>SUM(E28:N28)</f>
        <v>100</v>
      </c>
      <c r="O29" s="97">
        <f>SUM(E28:O28)</f>
        <v>100</v>
      </c>
      <c r="P29" s="98">
        <f>SUM(E28:P28)</f>
        <v>100</v>
      </c>
      <c r="Q29" s="276"/>
      <c r="R29" s="123"/>
      <c r="S29" s="277"/>
    </row>
    <row r="30" spans="1:28" ht="24">
      <c r="A30" s="2831" t="s">
        <v>487</v>
      </c>
      <c r="B30" s="2832"/>
      <c r="C30" s="2833"/>
      <c r="D30" s="177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3"/>
      <c r="Q30" s="2837" t="s">
        <v>617</v>
      </c>
      <c r="R30" s="2838"/>
      <c r="S30" s="2839">
        <v>0</v>
      </c>
    </row>
    <row r="31" spans="1:28" ht="24.75" thickBot="1">
      <c r="A31" s="2834"/>
      <c r="B31" s="2835"/>
      <c r="C31" s="2836"/>
      <c r="D31" s="1193" t="s">
        <v>928</v>
      </c>
      <c r="E31" s="104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6"/>
      <c r="Q31" s="197" t="s">
        <v>470</v>
      </c>
      <c r="R31" s="201"/>
      <c r="S31" s="2840"/>
    </row>
  </sheetData>
  <mergeCells count="28">
    <mergeCell ref="A1:S1"/>
    <mergeCell ref="A2:S2"/>
    <mergeCell ref="A3:B5"/>
    <mergeCell ref="C3:S3"/>
    <mergeCell ref="C4:S4"/>
    <mergeCell ref="C5:S5"/>
    <mergeCell ref="A16:C16"/>
    <mergeCell ref="C6:P6"/>
    <mergeCell ref="Q6:S6"/>
    <mergeCell ref="A7:B9"/>
    <mergeCell ref="C7:P7"/>
    <mergeCell ref="Q7:S7"/>
    <mergeCell ref="C8:P8"/>
    <mergeCell ref="C9:P9"/>
    <mergeCell ref="Q9:S9"/>
    <mergeCell ref="A11:C12"/>
    <mergeCell ref="E11:P11"/>
    <mergeCell ref="A13:C13"/>
    <mergeCell ref="A14:C14"/>
    <mergeCell ref="Q15:R15"/>
    <mergeCell ref="A30:C31"/>
    <mergeCell ref="Q30:R30"/>
    <mergeCell ref="S30:S31"/>
    <mergeCell ref="A18:C18"/>
    <mergeCell ref="Q23:S23"/>
    <mergeCell ref="Q24:R24"/>
    <mergeCell ref="A27:C27"/>
    <mergeCell ref="A28:C2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Header>&amp;R&amp;"Angsana New,ธรรมดา"&amp;28 21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T30"/>
  <sheetViews>
    <sheetView view="pageBreakPreview" zoomScale="70" zoomScaleNormal="62" zoomScaleSheetLayoutView="70" zoomScalePageLayoutView="62" workbookViewId="0">
      <selection activeCell="A17" sqref="A17:C17"/>
    </sheetView>
  </sheetViews>
  <sheetFormatPr defaultColWidth="8.85546875" defaultRowHeight="15"/>
  <cols>
    <col min="2" max="2" width="17.140625" customWidth="1"/>
    <col min="3" max="3" width="37.5703125" customWidth="1"/>
    <col min="4" max="4" width="16.42578125" bestFit="1" customWidth="1"/>
    <col min="5" max="6" width="4.85546875" bestFit="1" customWidth="1"/>
    <col min="7" max="8" width="4.5703125" bestFit="1" customWidth="1"/>
    <col min="9" max="9" width="5" bestFit="1" customWidth="1"/>
    <col min="10" max="10" width="4.5703125" bestFit="1" customWidth="1"/>
    <col min="11" max="12" width="5" bestFit="1" customWidth="1"/>
    <col min="13" max="13" width="4.42578125" bestFit="1" customWidth="1"/>
    <col min="14" max="14" width="4.85546875" bestFit="1" customWidth="1"/>
    <col min="15" max="15" width="4.5703125" bestFit="1" customWidth="1"/>
    <col min="16" max="16" width="4.42578125" bestFit="1" customWidth="1"/>
    <col min="18" max="18" width="16.5703125" customWidth="1"/>
    <col min="19" max="19" width="22.5703125" customWidth="1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433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ht="24">
      <c r="A3" s="2855" t="s">
        <v>156</v>
      </c>
      <c r="B3" s="2856"/>
      <c r="C3" s="3031"/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 ht="15" customHeight="1">
      <c r="A4" s="3168"/>
      <c r="B4" s="3169"/>
      <c r="C4" s="3642" t="s">
        <v>1049</v>
      </c>
      <c r="D4" s="3752"/>
      <c r="E4" s="3752"/>
      <c r="F4" s="3752"/>
      <c r="G4" s="3752"/>
      <c r="H4" s="3752"/>
      <c r="I4" s="3752"/>
      <c r="J4" s="3752"/>
      <c r="K4" s="3752"/>
      <c r="L4" s="3752"/>
      <c r="M4" s="3752"/>
      <c r="N4" s="3752"/>
      <c r="O4" s="3752"/>
      <c r="P4" s="3752"/>
      <c r="Q4" s="3752"/>
      <c r="R4" s="3752"/>
      <c r="S4" s="3753"/>
    </row>
    <row r="5" spans="1:19" ht="24.75" thickBot="1">
      <c r="A5" s="3028"/>
      <c r="B5" s="3029"/>
      <c r="C5" s="3033"/>
      <c r="D5" s="3033"/>
      <c r="E5" s="3033"/>
      <c r="F5" s="3033"/>
      <c r="G5" s="3033"/>
      <c r="H5" s="3033"/>
      <c r="I5" s="3033"/>
      <c r="J5" s="3033"/>
      <c r="K5" s="3033"/>
      <c r="L5" s="3033"/>
      <c r="M5" s="3033"/>
      <c r="N5" s="3033"/>
      <c r="O5" s="3033"/>
      <c r="P5" s="3033"/>
      <c r="Q5" s="3033"/>
      <c r="R5" s="3033"/>
      <c r="S5" s="3034"/>
    </row>
    <row r="6" spans="1:19" ht="24">
      <c r="A6" s="1490" t="s">
        <v>231</v>
      </c>
      <c r="B6" s="395"/>
      <c r="C6" s="3430" t="s">
        <v>1146</v>
      </c>
      <c r="D6" s="3430"/>
      <c r="E6" s="3430"/>
      <c r="F6" s="3430"/>
      <c r="G6" s="3430"/>
      <c r="H6" s="3430"/>
      <c r="I6" s="3430"/>
      <c r="J6" s="3430"/>
      <c r="K6" s="3430"/>
      <c r="L6" s="3430"/>
      <c r="M6" s="3430"/>
      <c r="N6" s="3430"/>
      <c r="O6" s="3430"/>
      <c r="P6" s="3431"/>
      <c r="Q6" s="3019" t="s">
        <v>564</v>
      </c>
      <c r="R6" s="3020"/>
      <c r="S6" s="3021"/>
    </row>
    <row r="7" spans="1:19" ht="24" customHeight="1">
      <c r="A7" s="2871" t="s">
        <v>62</v>
      </c>
      <c r="B7" s="2872"/>
      <c r="C7" s="3022" t="s">
        <v>1050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3628" t="s">
        <v>391</v>
      </c>
      <c r="R7" s="2897"/>
      <c r="S7" s="3629"/>
    </row>
    <row r="8" spans="1:19" ht="24">
      <c r="A8" s="2993"/>
      <c r="B8" s="2994"/>
      <c r="C8" s="3630" t="s">
        <v>1051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73" t="s">
        <v>613</v>
      </c>
      <c r="R8" s="208"/>
      <c r="S8" s="75"/>
    </row>
    <row r="9" spans="1:19" ht="24">
      <c r="A9" s="2993"/>
      <c r="B9" s="3299"/>
      <c r="C9" s="3631" t="s">
        <v>1052</v>
      </c>
      <c r="D9" s="3632"/>
      <c r="E9" s="3632"/>
      <c r="F9" s="3632"/>
      <c r="G9" s="3632"/>
      <c r="H9" s="3632"/>
      <c r="I9" s="3632"/>
      <c r="J9" s="3632"/>
      <c r="K9" s="3632"/>
      <c r="L9" s="3632"/>
      <c r="M9" s="3632"/>
      <c r="N9" s="3632"/>
      <c r="O9" s="3632"/>
      <c r="P9" s="3633"/>
      <c r="Q9" s="2954" t="s">
        <v>1045</v>
      </c>
      <c r="R9" s="2955"/>
      <c r="S9" s="2956"/>
    </row>
    <row r="10" spans="1:19" ht="24.75" thickBot="1">
      <c r="A10" s="1479"/>
      <c r="B10" s="1480"/>
      <c r="C10" s="1506" t="s">
        <v>1053</v>
      </c>
      <c r="D10" s="1507"/>
      <c r="E10" s="1500"/>
      <c r="F10" s="1500"/>
      <c r="G10" s="1500"/>
      <c r="H10" s="1500"/>
      <c r="I10" s="1500"/>
      <c r="J10" s="1500"/>
      <c r="K10" s="1500"/>
      <c r="L10" s="1500"/>
      <c r="M10" s="1500"/>
      <c r="N10" s="1500"/>
      <c r="O10" s="1500"/>
      <c r="P10" s="1501"/>
      <c r="Q10" s="1493"/>
      <c r="R10" s="1494"/>
      <c r="S10" s="1495"/>
    </row>
    <row r="11" spans="1:19" ht="24">
      <c r="A11" s="2903" t="s">
        <v>499</v>
      </c>
      <c r="B11" s="2904"/>
      <c r="C11" s="2904"/>
      <c r="D11" s="1505" t="s">
        <v>585</v>
      </c>
      <c r="E11" s="2910" t="s">
        <v>582</v>
      </c>
      <c r="F11" s="2910"/>
      <c r="G11" s="2910"/>
      <c r="H11" s="2910"/>
      <c r="I11" s="2910"/>
      <c r="J11" s="2910"/>
      <c r="K11" s="2910"/>
      <c r="L11" s="2910"/>
      <c r="M11" s="2910"/>
      <c r="N11" s="2910"/>
      <c r="O11" s="2910"/>
      <c r="P11" s="2924"/>
      <c r="Q11" s="496"/>
      <c r="R11" s="456"/>
      <c r="S11" s="629"/>
    </row>
    <row r="12" spans="1:19" ht="24.75" thickBot="1">
      <c r="A12" s="3009"/>
      <c r="B12" s="3010"/>
      <c r="C12" s="3010"/>
      <c r="D12" s="165" t="s">
        <v>486</v>
      </c>
      <c r="E12" s="209" t="s">
        <v>0</v>
      </c>
      <c r="F12" s="210" t="s">
        <v>1</v>
      </c>
      <c r="G12" s="211" t="s">
        <v>2</v>
      </c>
      <c r="H12" s="212" t="s">
        <v>3</v>
      </c>
      <c r="I12" s="212" t="s">
        <v>4</v>
      </c>
      <c r="J12" s="212" t="s">
        <v>5</v>
      </c>
      <c r="K12" s="212" t="s">
        <v>6</v>
      </c>
      <c r="L12" s="212" t="s">
        <v>7</v>
      </c>
      <c r="M12" s="212" t="s">
        <v>8</v>
      </c>
      <c r="N12" s="212" t="s">
        <v>9</v>
      </c>
      <c r="O12" s="212" t="s">
        <v>10</v>
      </c>
      <c r="P12" s="213" t="s">
        <v>11</v>
      </c>
      <c r="Q12" s="1007"/>
      <c r="R12" s="15"/>
      <c r="S12" s="1006"/>
    </row>
    <row r="13" spans="1:19" ht="51.75" customHeight="1" thickBot="1">
      <c r="A13" s="3646" t="s">
        <v>1054</v>
      </c>
      <c r="B13" s="3647"/>
      <c r="C13" s="3648"/>
      <c r="D13" s="198">
        <v>10</v>
      </c>
      <c r="E13" s="1536"/>
      <c r="F13" s="1537"/>
      <c r="G13" s="1538"/>
      <c r="H13" s="1537"/>
      <c r="I13" s="1538"/>
      <c r="J13" s="1539"/>
      <c r="K13" s="1538"/>
      <c r="L13" s="1538"/>
      <c r="M13" s="1538"/>
      <c r="N13" s="1538"/>
      <c r="O13" s="1538"/>
      <c r="P13" s="1540"/>
      <c r="Q13" s="3307" t="s">
        <v>525</v>
      </c>
      <c r="R13" s="3308"/>
      <c r="S13" s="1535" t="s">
        <v>502</v>
      </c>
    </row>
    <row r="14" spans="1:19" ht="44.25" customHeight="1">
      <c r="A14" s="3649" t="s">
        <v>1055</v>
      </c>
      <c r="B14" s="3650"/>
      <c r="C14" s="3651"/>
      <c r="D14" s="274">
        <v>40</v>
      </c>
      <c r="E14" s="1541"/>
      <c r="F14" s="1542"/>
      <c r="G14" s="1543"/>
      <c r="H14" s="1544"/>
      <c r="I14" s="1545"/>
      <c r="J14" s="1546"/>
      <c r="K14" s="1547"/>
      <c r="L14" s="1547"/>
      <c r="M14" s="1547"/>
      <c r="N14" s="1547"/>
      <c r="O14" s="1547"/>
      <c r="P14" s="1548"/>
      <c r="Q14" s="1257" t="s">
        <v>618</v>
      </c>
      <c r="R14" s="114"/>
      <c r="S14" s="1534" t="s">
        <v>1145</v>
      </c>
    </row>
    <row r="15" spans="1:19" ht="54" customHeight="1">
      <c r="A15" s="3652" t="s">
        <v>1056</v>
      </c>
      <c r="B15" s="3653"/>
      <c r="C15" s="3654"/>
      <c r="D15" s="274">
        <v>20</v>
      </c>
      <c r="E15" s="1549"/>
      <c r="F15" s="1549"/>
      <c r="G15" s="1549"/>
      <c r="H15" s="1550"/>
      <c r="I15" s="1549"/>
      <c r="J15" s="1551"/>
      <c r="K15" s="1552"/>
      <c r="L15" s="1552"/>
      <c r="M15" s="1552"/>
      <c r="N15" s="1549"/>
      <c r="O15" s="1549"/>
      <c r="P15" s="1553"/>
      <c r="Q15" s="2964"/>
      <c r="R15" s="3098"/>
      <c r="S15" s="76"/>
    </row>
    <row r="16" spans="1:19" ht="51" customHeight="1">
      <c r="A16" s="3652" t="s">
        <v>1057</v>
      </c>
      <c r="B16" s="3653"/>
      <c r="C16" s="3654"/>
      <c r="D16" s="274">
        <v>20</v>
      </c>
      <c r="E16" s="1549"/>
      <c r="F16" s="1550"/>
      <c r="G16" s="1541"/>
      <c r="H16" s="1554"/>
      <c r="I16" s="1541"/>
      <c r="J16" s="1555"/>
      <c r="K16" s="1541"/>
      <c r="L16" s="1541"/>
      <c r="M16" s="1541"/>
      <c r="N16" s="1542"/>
      <c r="O16" s="1542"/>
      <c r="P16" s="1556"/>
      <c r="Q16" s="79"/>
      <c r="R16" s="80"/>
      <c r="S16" s="76"/>
    </row>
    <row r="17" spans="1:20" ht="24.75" thickBot="1">
      <c r="A17" s="3643" t="s">
        <v>1058</v>
      </c>
      <c r="B17" s="3644"/>
      <c r="C17" s="3645"/>
      <c r="D17" s="199">
        <v>10</v>
      </c>
      <c r="E17" s="1549"/>
      <c r="F17" s="1550"/>
      <c r="G17" s="1549"/>
      <c r="H17" s="1550"/>
      <c r="I17" s="1549"/>
      <c r="J17" s="1551"/>
      <c r="K17" s="1549"/>
      <c r="L17" s="1549"/>
      <c r="M17" s="1549"/>
      <c r="N17" s="1549"/>
      <c r="O17" s="1549"/>
      <c r="P17" s="1557"/>
      <c r="Q17" s="1259"/>
      <c r="R17" s="1260"/>
      <c r="S17" s="1262"/>
      <c r="T17" s="1261"/>
    </row>
    <row r="18" spans="1:20" ht="24.75" thickBot="1">
      <c r="A18" s="3754"/>
      <c r="B18" s="3053"/>
      <c r="C18" s="3054"/>
      <c r="D18" s="200"/>
      <c r="E18" s="77"/>
      <c r="F18" s="251"/>
      <c r="G18" s="149"/>
      <c r="H18" s="255"/>
      <c r="I18" s="149"/>
      <c r="J18" s="256"/>
      <c r="K18" s="149"/>
      <c r="L18" s="149"/>
      <c r="M18" s="149"/>
      <c r="N18" s="149"/>
      <c r="O18" s="149"/>
      <c r="P18" s="230"/>
      <c r="Q18" s="324" t="s">
        <v>510</v>
      </c>
      <c r="R18" s="325"/>
      <c r="S18" s="517"/>
    </row>
    <row r="19" spans="1:20" ht="24.75" thickBot="1">
      <c r="A19" s="1558"/>
      <c r="B19" s="1482"/>
      <c r="C19" s="1483"/>
      <c r="D19" s="200"/>
      <c r="E19" s="77"/>
      <c r="F19" s="251"/>
      <c r="G19" s="149"/>
      <c r="H19" s="255"/>
      <c r="I19" s="149"/>
      <c r="J19" s="256"/>
      <c r="K19" s="149"/>
      <c r="L19" s="149"/>
      <c r="M19" s="149"/>
      <c r="N19" s="1497"/>
      <c r="O19" s="149"/>
      <c r="P19" s="230"/>
      <c r="Q19" s="121" t="s">
        <v>446</v>
      </c>
      <c r="R19" s="208"/>
      <c r="S19" s="188"/>
    </row>
    <row r="20" spans="1:20" ht="24.75" thickBot="1">
      <c r="A20" s="1559"/>
      <c r="B20" s="1482"/>
      <c r="C20" s="1483"/>
      <c r="D20" s="200"/>
      <c r="E20" s="77"/>
      <c r="F20" s="251"/>
      <c r="G20" s="149"/>
      <c r="H20" s="255"/>
      <c r="I20" s="149"/>
      <c r="J20" s="256"/>
      <c r="K20" s="149"/>
      <c r="L20" s="149"/>
      <c r="M20" s="149"/>
      <c r="N20" s="149"/>
      <c r="O20" s="149"/>
      <c r="P20" s="230"/>
      <c r="Q20" s="324" t="s">
        <v>511</v>
      </c>
      <c r="R20" s="325"/>
      <c r="S20" s="517"/>
    </row>
    <row r="21" spans="1:20" ht="24.75" thickBot="1">
      <c r="A21" s="3754"/>
      <c r="B21" s="3053"/>
      <c r="C21" s="3054"/>
      <c r="D21" s="200"/>
      <c r="E21" s="77"/>
      <c r="F21" s="255"/>
      <c r="G21" s="149"/>
      <c r="H21" s="255"/>
      <c r="I21" s="149"/>
      <c r="J21" s="256"/>
      <c r="K21" s="149"/>
      <c r="L21" s="149"/>
      <c r="M21" s="149"/>
      <c r="N21" s="149"/>
      <c r="O21" s="149"/>
      <c r="P21" s="230"/>
      <c r="Q21" s="15"/>
      <c r="R21" s="208"/>
      <c r="S21" s="188"/>
    </row>
    <row r="22" spans="1:20" ht="24.75" thickBot="1">
      <c r="A22" s="1559"/>
      <c r="B22" s="1482"/>
      <c r="C22" s="1483"/>
      <c r="D22" s="200"/>
      <c r="E22" s="77"/>
      <c r="F22" s="226"/>
      <c r="G22" s="77"/>
      <c r="H22" s="231"/>
      <c r="I22" s="77"/>
      <c r="J22" s="231"/>
      <c r="K22" s="568"/>
      <c r="L22" s="505"/>
      <c r="M22" s="505"/>
      <c r="N22" s="505"/>
      <c r="O22" s="505"/>
      <c r="P22" s="230"/>
      <c r="Q22" s="3293" t="s">
        <v>504</v>
      </c>
      <c r="R22" s="3294"/>
      <c r="S22" s="3295"/>
    </row>
    <row r="23" spans="1:20" ht="24">
      <c r="A23" s="1559"/>
      <c r="B23" s="1482"/>
      <c r="C23" s="1483"/>
      <c r="D23" s="200"/>
      <c r="E23" s="77"/>
      <c r="F23" s="226"/>
      <c r="G23" s="77"/>
      <c r="H23" s="231"/>
      <c r="I23" s="77"/>
      <c r="J23" s="231"/>
      <c r="K23" s="568"/>
      <c r="L23" s="505"/>
      <c r="M23" s="505"/>
      <c r="N23" s="505"/>
      <c r="O23" s="505"/>
      <c r="P23" s="230"/>
      <c r="Q23" s="2915" t="s">
        <v>12</v>
      </c>
      <c r="R23" s="2916"/>
      <c r="S23" s="213" t="s">
        <v>13</v>
      </c>
    </row>
    <row r="24" spans="1:20" ht="24">
      <c r="A24" s="1481"/>
      <c r="B24" s="1482"/>
      <c r="C24" s="1483"/>
      <c r="D24" s="200"/>
      <c r="E24" s="77"/>
      <c r="F24" s="226"/>
      <c r="G24" s="77"/>
      <c r="H24" s="231"/>
      <c r="I24" s="77"/>
      <c r="J24" s="231"/>
      <c r="K24" s="568"/>
      <c r="L24" s="505"/>
      <c r="M24" s="505"/>
      <c r="N24" s="505"/>
      <c r="O24" s="505"/>
      <c r="P24" s="230"/>
      <c r="Q24" s="1504"/>
      <c r="R24" s="1499"/>
      <c r="S24" s="86"/>
    </row>
    <row r="25" spans="1:20" ht="24.75" thickBot="1">
      <c r="A25" s="1481"/>
      <c r="B25" s="1482"/>
      <c r="C25" s="1483"/>
      <c r="D25" s="200"/>
      <c r="E25" s="77"/>
      <c r="F25" s="226"/>
      <c r="G25" s="77"/>
      <c r="H25" s="231"/>
      <c r="I25" s="77"/>
      <c r="J25" s="231"/>
      <c r="K25" s="568"/>
      <c r="L25" s="505"/>
      <c r="M25" s="505"/>
      <c r="N25" s="505"/>
      <c r="O25" s="505"/>
      <c r="P25" s="230"/>
      <c r="Q25" s="1491" t="s">
        <v>14</v>
      </c>
      <c r="R25" s="1492"/>
      <c r="S25" s="842"/>
    </row>
    <row r="26" spans="1:20" ht="24.75" thickBot="1">
      <c r="A26" s="3155" t="s">
        <v>61</v>
      </c>
      <c r="B26" s="3156"/>
      <c r="C26" s="3157"/>
      <c r="D26" s="112">
        <f>SUM(D13:D25)</f>
        <v>100</v>
      </c>
      <c r="E26" s="664"/>
      <c r="F26" s="665"/>
      <c r="G26" s="664"/>
      <c r="H26" s="665"/>
      <c r="I26" s="664"/>
      <c r="J26" s="665"/>
      <c r="K26" s="666"/>
      <c r="L26" s="666"/>
      <c r="M26" s="666"/>
      <c r="N26" s="666"/>
      <c r="O26" s="666"/>
      <c r="P26" s="726"/>
      <c r="Q26" s="1484" t="s">
        <v>563</v>
      </c>
      <c r="R26" s="1485"/>
      <c r="S26" s="1486"/>
    </row>
    <row r="27" spans="1:20" ht="24">
      <c r="A27" s="2885" t="s">
        <v>484</v>
      </c>
      <c r="B27" s="2886"/>
      <c r="C27" s="2887"/>
      <c r="D27" s="172" t="s">
        <v>68</v>
      </c>
      <c r="E27" s="97">
        <f t="shared" ref="E27:P27" si="0">SUM(E13:E25)</f>
        <v>0</v>
      </c>
      <c r="F27" s="97">
        <f t="shared" si="0"/>
        <v>0</v>
      </c>
      <c r="G27" s="97">
        <f t="shared" si="0"/>
        <v>0</v>
      </c>
      <c r="H27" s="97">
        <f t="shared" si="0"/>
        <v>0</v>
      </c>
      <c r="I27" s="97">
        <f t="shared" si="0"/>
        <v>0</v>
      </c>
      <c r="J27" s="97">
        <f t="shared" si="0"/>
        <v>0</v>
      </c>
      <c r="K27" s="97">
        <f t="shared" si="0"/>
        <v>0</v>
      </c>
      <c r="L27" s="97">
        <f t="shared" si="0"/>
        <v>0</v>
      </c>
      <c r="M27" s="97">
        <f t="shared" si="0"/>
        <v>0</v>
      </c>
      <c r="N27" s="97">
        <f t="shared" si="0"/>
        <v>0</v>
      </c>
      <c r="O27" s="97">
        <f t="shared" si="0"/>
        <v>0</v>
      </c>
      <c r="P27" s="97">
        <f t="shared" si="0"/>
        <v>0</v>
      </c>
      <c r="Q27" s="1487"/>
      <c r="R27" s="1488"/>
      <c r="S27" s="1489"/>
    </row>
    <row r="28" spans="1:20" ht="24">
      <c r="A28" s="2888"/>
      <c r="B28" s="2889"/>
      <c r="C28" s="2890"/>
      <c r="D28" s="175" t="s">
        <v>69</v>
      </c>
      <c r="E28" s="99">
        <f>E27</f>
        <v>0</v>
      </c>
      <c r="F28" s="97">
        <f>SUM(E27:F27)</f>
        <v>0</v>
      </c>
      <c r="G28" s="97">
        <f>SUM(E27:G27)</f>
        <v>0</v>
      </c>
      <c r="H28" s="97">
        <f>SUM(E27:H27)</f>
        <v>0</v>
      </c>
      <c r="I28" s="97">
        <f>SUM(E27:I27)</f>
        <v>0</v>
      </c>
      <c r="J28" s="97">
        <f>SUM(E27:J27)</f>
        <v>0</v>
      </c>
      <c r="K28" s="97">
        <f>SUM(E27:K27)</f>
        <v>0</v>
      </c>
      <c r="L28" s="97">
        <f>SUM(E27:L27)</f>
        <v>0</v>
      </c>
      <c r="M28" s="97">
        <f>SUM(E27:M27)</f>
        <v>0</v>
      </c>
      <c r="N28" s="97">
        <f>SUM(E27:N27)</f>
        <v>0</v>
      </c>
      <c r="O28" s="97">
        <f>SUM(E27:O27)</f>
        <v>0</v>
      </c>
      <c r="P28" s="98">
        <f>SUM(E27:P27)</f>
        <v>0</v>
      </c>
      <c r="Q28" s="276"/>
      <c r="R28" s="123"/>
      <c r="S28" s="277"/>
    </row>
    <row r="29" spans="1:20" ht="24">
      <c r="A29" s="2831" t="s">
        <v>487</v>
      </c>
      <c r="B29" s="2832"/>
      <c r="C29" s="2833"/>
      <c r="D29" s="177" t="s">
        <v>68</v>
      </c>
      <c r="E29" s="100"/>
      <c r="F29" s="101"/>
      <c r="G29" s="100"/>
      <c r="H29" s="101"/>
      <c r="I29" s="100"/>
      <c r="J29" s="101"/>
      <c r="K29" s="102"/>
      <c r="L29" s="102"/>
      <c r="M29" s="102"/>
      <c r="N29" s="102"/>
      <c r="O29" s="102"/>
      <c r="P29" s="103"/>
      <c r="Q29" s="2837" t="s">
        <v>617</v>
      </c>
      <c r="R29" s="2838"/>
      <c r="S29" s="2839">
        <v>0</v>
      </c>
    </row>
    <row r="30" spans="1:20" ht="24.75" thickBot="1">
      <c r="A30" s="2834"/>
      <c r="B30" s="2835"/>
      <c r="C30" s="2836"/>
      <c r="D30" s="1193" t="s">
        <v>928</v>
      </c>
      <c r="E30" s="104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6"/>
      <c r="Q30" s="197" t="s">
        <v>470</v>
      </c>
      <c r="R30" s="201"/>
      <c r="S30" s="2840"/>
    </row>
  </sheetData>
  <mergeCells count="32">
    <mergeCell ref="A29:C30"/>
    <mergeCell ref="Q29:R29"/>
    <mergeCell ref="S29:S30"/>
    <mergeCell ref="A15:C15"/>
    <mergeCell ref="A17:C17"/>
    <mergeCell ref="A26:C26"/>
    <mergeCell ref="A27:C28"/>
    <mergeCell ref="A18:C18"/>
    <mergeCell ref="A21:C21"/>
    <mergeCell ref="Q22:S22"/>
    <mergeCell ref="Q23:R23"/>
    <mergeCell ref="A16:C16"/>
    <mergeCell ref="A11:C12"/>
    <mergeCell ref="E11:P11"/>
    <mergeCell ref="A13:C13"/>
    <mergeCell ref="A14:C14"/>
    <mergeCell ref="Q15:R15"/>
    <mergeCell ref="Q13:R13"/>
    <mergeCell ref="C6:P6"/>
    <mergeCell ref="Q6:S6"/>
    <mergeCell ref="A7:B9"/>
    <mergeCell ref="C7:P7"/>
    <mergeCell ref="Q7:S7"/>
    <mergeCell ref="C8:P8"/>
    <mergeCell ref="C9:P9"/>
    <mergeCell ref="Q9:S9"/>
    <mergeCell ref="A1:S1"/>
    <mergeCell ref="A2:S2"/>
    <mergeCell ref="A3:B5"/>
    <mergeCell ref="C3:S3"/>
    <mergeCell ref="C4:S4"/>
    <mergeCell ref="C5:S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landscape" r:id="rId1"/>
  <headerFooter>
    <oddHeader>&amp;R&amp;"Angsana New,ธรรมดา"&amp;28 21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</sheetPr>
  <dimension ref="A1:G16"/>
  <sheetViews>
    <sheetView view="pageLayout" workbookViewId="0">
      <selection activeCell="A5" sqref="A5:P5"/>
    </sheetView>
  </sheetViews>
  <sheetFormatPr defaultColWidth="8.5703125" defaultRowHeight="17.25"/>
  <cols>
    <col min="1" max="2" width="8.5703125" style="5"/>
    <col min="3" max="3" width="35" style="5" bestFit="1" customWidth="1"/>
    <col min="4" max="4" width="11" style="5" customWidth="1"/>
    <col min="5" max="16384" width="8.5703125" style="5"/>
  </cols>
  <sheetData>
    <row r="1" spans="1:7" ht="24">
      <c r="A1" s="24" t="s">
        <v>21</v>
      </c>
      <c r="B1" s="24"/>
      <c r="C1" s="24"/>
      <c r="D1" s="24"/>
    </row>
    <row r="3" spans="1:7" ht="24">
      <c r="A3" s="15">
        <v>3</v>
      </c>
      <c r="B3" s="16" t="s">
        <v>55</v>
      </c>
      <c r="C3" s="2336"/>
    </row>
    <row r="4" spans="1:7" ht="24">
      <c r="A4" s="15"/>
      <c r="C4" s="2810" t="s">
        <v>56</v>
      </c>
      <c r="D4" s="2810"/>
      <c r="E4" s="25"/>
      <c r="F4" s="25"/>
      <c r="G4" s="25"/>
    </row>
    <row r="5" spans="1:7" ht="24">
      <c r="A5" s="15"/>
      <c r="C5" s="2337" t="s">
        <v>1780</v>
      </c>
      <c r="D5" s="155"/>
      <c r="E5" s="155"/>
      <c r="F5" s="1638"/>
      <c r="G5" s="25"/>
    </row>
    <row r="6" spans="1:7" ht="24">
      <c r="A6" s="15"/>
      <c r="C6" s="2810" t="s">
        <v>1781</v>
      </c>
      <c r="D6" s="2810"/>
      <c r="E6" s="163"/>
      <c r="F6" s="2215"/>
      <c r="G6" s="2215"/>
    </row>
    <row r="7" spans="1:7" ht="24">
      <c r="A7" s="15"/>
      <c r="C7" s="2337" t="s">
        <v>1782</v>
      </c>
      <c r="D7" s="155"/>
      <c r="E7" s="155"/>
      <c r="F7" s="155"/>
      <c r="G7" s="155"/>
    </row>
    <row r="8" spans="1:7" ht="24">
      <c r="A8" s="15"/>
      <c r="C8" s="2335" t="s">
        <v>1836</v>
      </c>
      <c r="D8" s="155"/>
      <c r="E8" s="155"/>
      <c r="F8" s="155"/>
      <c r="G8" s="155"/>
    </row>
    <row r="9" spans="1:7" ht="24">
      <c r="A9" s="15"/>
      <c r="C9" s="155"/>
      <c r="D9" s="155"/>
      <c r="E9" s="155"/>
      <c r="F9" s="155"/>
      <c r="G9" s="155"/>
    </row>
    <row r="10" spans="1:7" ht="21" customHeight="1">
      <c r="A10" s="15"/>
      <c r="C10" s="2809"/>
      <c r="D10" s="2809"/>
      <c r="E10" s="2809"/>
      <c r="F10" s="2809"/>
    </row>
    <row r="11" spans="1:7" ht="24">
      <c r="A11" s="15">
        <v>4</v>
      </c>
      <c r="B11" s="31" t="s">
        <v>22</v>
      </c>
      <c r="C11" s="2338"/>
      <c r="D11" s="25"/>
      <c r="E11" s="25"/>
      <c r="F11" s="25"/>
      <c r="G11" s="25"/>
    </row>
    <row r="12" spans="1:7" ht="24">
      <c r="B12" s="25"/>
      <c r="C12" s="2810" t="s">
        <v>1783</v>
      </c>
      <c r="D12" s="2810"/>
      <c r="E12" s="155"/>
      <c r="F12" s="155"/>
      <c r="G12" s="155"/>
    </row>
    <row r="13" spans="1:7" ht="24">
      <c r="B13" s="25"/>
      <c r="C13" s="2337" t="s">
        <v>1784</v>
      </c>
      <c r="D13" s="155"/>
      <c r="E13" s="155"/>
      <c r="F13" s="155"/>
      <c r="G13" s="155"/>
    </row>
    <row r="14" spans="1:7" ht="24">
      <c r="B14" s="25"/>
      <c r="C14" s="2810" t="s">
        <v>1785</v>
      </c>
      <c r="D14" s="2810"/>
      <c r="E14" s="2810"/>
      <c r="F14" s="155"/>
      <c r="G14" s="155"/>
    </row>
    <row r="15" spans="1:7" ht="24">
      <c r="C15" s="2335"/>
      <c r="D15" s="2335"/>
      <c r="E15" s="2335"/>
      <c r="F15" s="2335"/>
      <c r="G15" s="2335"/>
    </row>
    <row r="16" spans="1:7" ht="24">
      <c r="C16" s="15"/>
    </row>
  </sheetData>
  <mergeCells count="5">
    <mergeCell ref="C10:F10"/>
    <mergeCell ref="C4:D4"/>
    <mergeCell ref="C6:D6"/>
    <mergeCell ref="C12:D12"/>
    <mergeCell ref="C14:E14"/>
  </mergeCells>
  <phoneticPr fontId="57" type="noConversion"/>
  <pageMargins left="1.1811023622047245" right="0.70866141732283472" top="0.74803149606299213" bottom="0.74803149606299213" header="0.31496062992125984" footer="0.31496062992125984"/>
  <pageSetup paperSize="9" orientation="landscape" r:id="rId1"/>
  <headerFooter>
    <oddHeader>&amp;R&amp;"Angsana New,ธรรมดา"&amp;18 4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U32"/>
  <sheetViews>
    <sheetView view="pageLayout" zoomScale="70" zoomScaleNormal="80" zoomScalePageLayoutView="70" workbookViewId="0">
      <selection activeCell="Y13" sqref="Y13"/>
    </sheetView>
  </sheetViews>
  <sheetFormatPr defaultColWidth="8.5703125" defaultRowHeight="24"/>
  <cols>
    <col min="1" max="1" width="9" style="15" customWidth="1"/>
    <col min="2" max="2" width="15.42578125" style="15" customWidth="1"/>
    <col min="3" max="3" width="47.5703125" style="15" customWidth="1"/>
    <col min="4" max="4" width="17.140625" style="15" customWidth="1"/>
    <col min="5" max="5" width="4.140625" style="15" bestFit="1" customWidth="1"/>
    <col min="6" max="6" width="4.42578125" style="15" bestFit="1" customWidth="1"/>
    <col min="7" max="7" width="4" style="15" bestFit="1" customWidth="1"/>
    <col min="8" max="9" width="4.140625" style="15" bestFit="1" customWidth="1"/>
    <col min="10" max="10" width="3.85546875" style="15" bestFit="1" customWidth="1"/>
    <col min="11" max="11" width="4.42578125" style="15" bestFit="1" customWidth="1"/>
    <col min="12" max="13" width="4.140625" style="15" bestFit="1" customWidth="1"/>
    <col min="14" max="15" width="3.85546875" style="15" bestFit="1" customWidth="1"/>
    <col min="16" max="16" width="4.140625" style="15" bestFit="1" customWidth="1"/>
    <col min="17" max="17" width="9" style="15" customWidth="1"/>
    <col min="18" max="18" width="24.42578125" style="15" customWidth="1"/>
    <col min="19" max="19" width="32.14062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823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s="1000" customFormat="1" ht="24.95" customHeight="1">
      <c r="A3" s="2855" t="s">
        <v>788</v>
      </c>
      <c r="B3" s="2856"/>
      <c r="C3" s="3030" t="s">
        <v>752</v>
      </c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 s="1000" customFormat="1" ht="24.95" customHeight="1" thickBot="1">
      <c r="A4" s="3028"/>
      <c r="B4" s="3029"/>
      <c r="C4" s="3033" t="s">
        <v>753</v>
      </c>
      <c r="D4" s="3033"/>
      <c r="E4" s="3033"/>
      <c r="F4" s="3033"/>
      <c r="G4" s="3033"/>
      <c r="H4" s="3033"/>
      <c r="I4" s="3033"/>
      <c r="J4" s="3033"/>
      <c r="K4" s="3033"/>
      <c r="L4" s="3033"/>
      <c r="M4" s="3033"/>
      <c r="N4" s="3033"/>
      <c r="O4" s="3033"/>
      <c r="P4" s="3033"/>
      <c r="Q4" s="3033"/>
      <c r="R4" s="3033"/>
      <c r="S4" s="3034"/>
    </row>
    <row r="5" spans="1:19" ht="24.95" customHeight="1">
      <c r="A5" s="2941" t="s">
        <v>789</v>
      </c>
      <c r="B5" s="2942"/>
      <c r="C5" s="2925" t="s">
        <v>700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498</v>
      </c>
      <c r="R5" s="3020"/>
      <c r="S5" s="3021"/>
    </row>
    <row r="6" spans="1:19" ht="24.95" customHeight="1">
      <c r="A6" s="2943"/>
      <c r="B6" s="2944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3025" t="s">
        <v>89</v>
      </c>
      <c r="R6" s="3026"/>
      <c r="S6" s="3027"/>
    </row>
    <row r="7" spans="1:19" ht="21" customHeight="1">
      <c r="A7" s="2993" t="s">
        <v>62</v>
      </c>
      <c r="B7" s="2994"/>
      <c r="C7" s="3022" t="s">
        <v>754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329" t="s">
        <v>613</v>
      </c>
      <c r="R7" s="80"/>
      <c r="S7" s="81"/>
    </row>
    <row r="8" spans="1:19" ht="24.75" thickBot="1">
      <c r="A8" s="2873"/>
      <c r="B8" s="2874"/>
      <c r="C8" s="941" t="s">
        <v>755</v>
      </c>
      <c r="D8" s="941"/>
      <c r="E8" s="941"/>
      <c r="F8" s="941"/>
      <c r="G8" s="941"/>
      <c r="H8" s="941"/>
      <c r="I8" s="941"/>
      <c r="J8" s="941"/>
      <c r="K8" s="941"/>
      <c r="L8" s="941"/>
      <c r="M8" s="941"/>
      <c r="N8" s="941"/>
      <c r="O8" s="941"/>
      <c r="P8" s="1008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593</v>
      </c>
      <c r="E9" s="2909" t="s">
        <v>500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116" t="s">
        <v>501</v>
      </c>
      <c r="R9" s="117"/>
      <c r="S9" s="999" t="s">
        <v>502</v>
      </c>
    </row>
    <row r="10" spans="1:19">
      <c r="A10" s="3009"/>
      <c r="B10" s="3010"/>
      <c r="C10" s="3010"/>
      <c r="D10" s="165" t="s">
        <v>60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1" t="s">
        <v>11</v>
      </c>
      <c r="Q10" s="2964" t="s">
        <v>90</v>
      </c>
      <c r="R10" s="3098"/>
      <c r="S10" s="76" t="s">
        <v>91</v>
      </c>
    </row>
    <row r="11" spans="1:19">
      <c r="A11" s="3613" t="s">
        <v>92</v>
      </c>
      <c r="B11" s="3614"/>
      <c r="C11" s="3615"/>
      <c r="D11" s="198">
        <v>10</v>
      </c>
      <c r="E11" s="282">
        <v>2.5</v>
      </c>
      <c r="F11" s="282">
        <v>2.5</v>
      </c>
      <c r="G11" s="282">
        <v>2.5</v>
      </c>
      <c r="H11" s="282">
        <v>2.5</v>
      </c>
      <c r="I11" s="787"/>
      <c r="J11" s="444"/>
      <c r="K11" s="445"/>
      <c r="L11" s="445"/>
      <c r="M11" s="445"/>
      <c r="N11" s="445"/>
      <c r="O11" s="445"/>
      <c r="P11" s="806"/>
      <c r="Q11" s="2964" t="s">
        <v>592</v>
      </c>
      <c r="R11" s="3098"/>
      <c r="S11" s="365"/>
    </row>
    <row r="12" spans="1:19" ht="24.75" thickBot="1">
      <c r="A12" s="3114" t="s">
        <v>93</v>
      </c>
      <c r="B12" s="3115"/>
      <c r="C12" s="3116"/>
      <c r="D12" s="199">
        <v>10</v>
      </c>
      <c r="E12" s="377">
        <v>2.5</v>
      </c>
      <c r="F12" s="377">
        <v>2.5</v>
      </c>
      <c r="G12" s="377">
        <v>2.5</v>
      </c>
      <c r="H12" s="284">
        <v>2.5</v>
      </c>
      <c r="I12" s="857"/>
      <c r="J12" s="808"/>
      <c r="K12" s="807"/>
      <c r="L12" s="807"/>
      <c r="M12" s="807"/>
      <c r="N12" s="807"/>
      <c r="O12" s="807"/>
      <c r="P12" s="809"/>
      <c r="Q12" s="566"/>
      <c r="R12" s="567"/>
      <c r="S12" s="365"/>
    </row>
    <row r="13" spans="1:19" ht="24.75" thickBot="1">
      <c r="A13" s="3052" t="s">
        <v>402</v>
      </c>
      <c r="B13" s="3053"/>
      <c r="C13" s="3054"/>
      <c r="D13" s="200">
        <v>40</v>
      </c>
      <c r="E13" s="77"/>
      <c r="F13" s="450"/>
      <c r="G13" s="284">
        <v>4</v>
      </c>
      <c r="H13" s="284">
        <v>4</v>
      </c>
      <c r="I13" s="284">
        <v>4</v>
      </c>
      <c r="J13" s="284">
        <v>4</v>
      </c>
      <c r="K13" s="284">
        <v>4</v>
      </c>
      <c r="L13" s="284">
        <v>4</v>
      </c>
      <c r="M13" s="284">
        <v>4</v>
      </c>
      <c r="N13" s="284">
        <v>4</v>
      </c>
      <c r="O13" s="284">
        <v>4</v>
      </c>
      <c r="P13" s="381">
        <v>4</v>
      </c>
      <c r="Q13" s="324" t="s">
        <v>510</v>
      </c>
      <c r="R13" s="325"/>
      <c r="S13" s="517"/>
    </row>
    <row r="14" spans="1:19">
      <c r="A14" s="3052" t="s">
        <v>95</v>
      </c>
      <c r="B14" s="3053"/>
      <c r="C14" s="3054"/>
      <c r="D14" s="200"/>
      <c r="E14" s="77"/>
      <c r="F14" s="231"/>
      <c r="G14" s="77"/>
      <c r="H14" s="231"/>
      <c r="I14" s="77"/>
      <c r="J14" s="232"/>
      <c r="K14" s="77"/>
      <c r="L14" s="77"/>
      <c r="M14" s="77"/>
      <c r="N14" s="77"/>
      <c r="O14" s="77"/>
      <c r="P14" s="78"/>
      <c r="Q14" s="2951" t="s">
        <v>94</v>
      </c>
      <c r="R14" s="2952"/>
      <c r="S14" s="2953"/>
    </row>
    <row r="15" spans="1:19" ht="24.75" thickBot="1">
      <c r="A15" s="3052" t="s">
        <v>96</v>
      </c>
      <c r="B15" s="3053"/>
      <c r="C15" s="3054"/>
      <c r="D15" s="200"/>
      <c r="E15" s="77"/>
      <c r="F15" s="231"/>
      <c r="G15" s="77"/>
      <c r="H15" s="231"/>
      <c r="I15" s="77"/>
      <c r="J15" s="232"/>
      <c r="K15" s="77"/>
      <c r="L15" s="77"/>
      <c r="M15" s="77"/>
      <c r="N15" s="77"/>
      <c r="O15" s="77"/>
      <c r="P15" s="78"/>
      <c r="Q15" s="73"/>
      <c r="R15" s="74"/>
      <c r="S15" s="75"/>
    </row>
    <row r="16" spans="1:19" ht="24.75" thickBot="1">
      <c r="A16" s="3052" t="s">
        <v>97</v>
      </c>
      <c r="B16" s="3053"/>
      <c r="C16" s="3054"/>
      <c r="D16" s="200"/>
      <c r="E16" s="225"/>
      <c r="F16" s="226"/>
      <c r="G16" s="225"/>
      <c r="H16" s="226"/>
      <c r="I16" s="225"/>
      <c r="J16" s="228"/>
      <c r="K16" s="225"/>
      <c r="L16" s="225"/>
      <c r="M16" s="225"/>
      <c r="N16" s="225"/>
      <c r="O16" s="225"/>
      <c r="P16" s="230"/>
      <c r="Q16" s="324" t="s">
        <v>511</v>
      </c>
      <c r="R16" s="325"/>
      <c r="S16" s="517"/>
    </row>
    <row r="17" spans="1:21">
      <c r="A17" s="3052" t="s">
        <v>99</v>
      </c>
      <c r="B17" s="3053"/>
      <c r="C17" s="3054"/>
      <c r="D17" s="200">
        <v>10</v>
      </c>
      <c r="E17" s="77"/>
      <c r="F17" s="231"/>
      <c r="G17" s="225"/>
      <c r="H17" s="225"/>
      <c r="I17" s="225"/>
      <c r="J17" s="225"/>
      <c r="K17" s="225"/>
      <c r="L17" s="283">
        <v>10</v>
      </c>
      <c r="M17" s="225"/>
      <c r="N17" s="225"/>
      <c r="O17" s="225"/>
      <c r="P17" s="225"/>
      <c r="Q17" s="121" t="s">
        <v>98</v>
      </c>
      <c r="R17" s="208"/>
      <c r="S17" s="188"/>
    </row>
    <row r="18" spans="1:21" ht="24.75" thickBot="1">
      <c r="A18" s="3052" t="s">
        <v>100</v>
      </c>
      <c r="B18" s="3053"/>
      <c r="C18" s="3054"/>
      <c r="D18" s="200"/>
      <c r="E18" s="77"/>
      <c r="F18" s="231"/>
      <c r="G18" s="77"/>
      <c r="H18" s="231"/>
      <c r="I18" s="77"/>
      <c r="J18" s="232"/>
      <c r="K18" s="77"/>
      <c r="L18" s="77"/>
      <c r="M18" s="77"/>
      <c r="N18" s="77"/>
      <c r="O18" s="77"/>
      <c r="P18" s="78"/>
      <c r="Q18" s="73"/>
      <c r="R18" s="74"/>
      <c r="S18" s="75"/>
    </row>
    <row r="19" spans="1:21" ht="24.75" thickBot="1">
      <c r="A19" s="3052" t="s">
        <v>708</v>
      </c>
      <c r="B19" s="3053"/>
      <c r="C19" s="3054"/>
      <c r="D19" s="200">
        <v>20</v>
      </c>
      <c r="E19" s="77"/>
      <c r="F19" s="231"/>
      <c r="G19" s="225"/>
      <c r="H19" s="226"/>
      <c r="I19" s="225"/>
      <c r="J19" s="228"/>
      <c r="K19" s="77"/>
      <c r="L19" s="77"/>
      <c r="M19" s="283">
        <v>10</v>
      </c>
      <c r="N19" s="77"/>
      <c r="O19" s="77"/>
      <c r="P19" s="286">
        <v>10</v>
      </c>
      <c r="Q19" s="3035" t="s">
        <v>504</v>
      </c>
      <c r="R19" s="3036"/>
      <c r="S19" s="3037"/>
    </row>
    <row r="20" spans="1:21">
      <c r="A20" s="3052" t="s">
        <v>101</v>
      </c>
      <c r="B20" s="3053"/>
      <c r="C20" s="3054"/>
      <c r="D20" s="166">
        <v>10</v>
      </c>
      <c r="E20" s="83"/>
      <c r="F20" s="84"/>
      <c r="G20" s="83"/>
      <c r="H20" s="84"/>
      <c r="I20" s="83"/>
      <c r="J20" s="85"/>
      <c r="K20" s="83"/>
      <c r="L20" s="83"/>
      <c r="M20" s="83"/>
      <c r="N20" s="83"/>
      <c r="O20" s="83"/>
      <c r="P20" s="331">
        <v>10</v>
      </c>
      <c r="Q20" s="3055" t="s">
        <v>12</v>
      </c>
      <c r="R20" s="3056"/>
      <c r="S20" s="213" t="s">
        <v>13</v>
      </c>
    </row>
    <row r="21" spans="1:21">
      <c r="A21" s="975"/>
      <c r="B21" s="976"/>
      <c r="C21" s="977"/>
      <c r="D21" s="166"/>
      <c r="E21" s="83"/>
      <c r="F21" s="84"/>
      <c r="G21" s="83"/>
      <c r="H21" s="84"/>
      <c r="I21" s="83"/>
      <c r="J21" s="85"/>
      <c r="K21" s="83"/>
      <c r="L21" s="83"/>
      <c r="M21" s="83"/>
      <c r="N21" s="83"/>
      <c r="O21" s="83"/>
      <c r="P21" s="87"/>
      <c r="Q21" s="3049"/>
      <c r="R21" s="3050"/>
      <c r="S21" s="427"/>
    </row>
    <row r="22" spans="1:21">
      <c r="A22" s="975"/>
      <c r="B22" s="976"/>
      <c r="C22" s="977"/>
      <c r="D22" s="977"/>
      <c r="E22" s="435"/>
      <c r="F22" s="436"/>
      <c r="G22" s="435"/>
      <c r="H22" s="436"/>
      <c r="I22" s="435"/>
      <c r="J22" s="437"/>
      <c r="K22" s="435"/>
      <c r="L22" s="435"/>
      <c r="M22" s="435"/>
      <c r="N22" s="435"/>
      <c r="O22" s="435"/>
      <c r="P22" s="440"/>
      <c r="Q22" s="3047" t="s">
        <v>14</v>
      </c>
      <c r="R22" s="3048"/>
      <c r="S22" s="844"/>
      <c r="T22" s="511"/>
      <c r="U22" s="123"/>
    </row>
    <row r="23" spans="1:21" ht="24.75" thickBot="1">
      <c r="A23" s="3003"/>
      <c r="B23" s="3004"/>
      <c r="C23" s="3005"/>
      <c r="D23" s="167"/>
      <c r="E23" s="88"/>
      <c r="F23" s="89"/>
      <c r="G23" s="88"/>
      <c r="H23" s="89"/>
      <c r="I23" s="88"/>
      <c r="J23" s="90"/>
      <c r="K23" s="88"/>
      <c r="L23" s="88"/>
      <c r="M23" s="88"/>
      <c r="N23" s="88"/>
      <c r="O23" s="88"/>
      <c r="P23" s="91"/>
      <c r="Q23" s="123"/>
      <c r="R23" s="123"/>
      <c r="S23" s="279"/>
      <c r="T23" s="123"/>
    </row>
    <row r="24" spans="1:21" ht="24.75" thickBot="1">
      <c r="A24" s="2894" t="s">
        <v>61</v>
      </c>
      <c r="B24" s="2895"/>
      <c r="C24" s="2896"/>
      <c r="D24" s="92">
        <f>SUM(D11:D23)</f>
        <v>100</v>
      </c>
      <c r="E24" s="93"/>
      <c r="F24" s="94"/>
      <c r="G24" s="93"/>
      <c r="H24" s="94"/>
      <c r="I24" s="93"/>
      <c r="J24" s="94"/>
      <c r="K24" s="95"/>
      <c r="L24" s="95"/>
      <c r="M24" s="95"/>
      <c r="N24" s="95"/>
      <c r="O24" s="95"/>
      <c r="P24" s="96"/>
      <c r="Q24" s="3035" t="s">
        <v>563</v>
      </c>
      <c r="R24" s="3036"/>
      <c r="S24" s="3037"/>
    </row>
    <row r="25" spans="1:21">
      <c r="A25" s="2885" t="s">
        <v>70</v>
      </c>
      <c r="B25" s="2886"/>
      <c r="C25" s="2887"/>
      <c r="D25" s="172" t="s">
        <v>68</v>
      </c>
      <c r="E25" s="97">
        <f>SUM(E11:E23)</f>
        <v>5</v>
      </c>
      <c r="F25" s="97">
        <f>SUM(F11:F23)</f>
        <v>5</v>
      </c>
      <c r="G25" s="97">
        <f>SUM(G11:G23)</f>
        <v>9</v>
      </c>
      <c r="H25" s="97">
        <f>SUM(H11:H23)</f>
        <v>9</v>
      </c>
      <c r="I25" s="97">
        <f>+I13+I17</f>
        <v>4</v>
      </c>
      <c r="J25" s="97">
        <f>SUM(J12:J23)</f>
        <v>4</v>
      </c>
      <c r="K25" s="97">
        <f>SUM(K12:K23)</f>
        <v>4</v>
      </c>
      <c r="L25" s="97">
        <f>SUM(L11:L23)</f>
        <v>14</v>
      </c>
      <c r="M25" s="97">
        <f>SUM(M11:M23)</f>
        <v>14</v>
      </c>
      <c r="N25" s="97">
        <f>SUM(N11:N23)</f>
        <v>4</v>
      </c>
      <c r="O25" s="97">
        <f>SUM(O12:O23)</f>
        <v>4</v>
      </c>
      <c r="P25" s="98">
        <f>SUM(P12:P23)</f>
        <v>24</v>
      </c>
      <c r="Q25" s="907" t="s">
        <v>80</v>
      </c>
      <c r="R25" s="908"/>
      <c r="S25" s="909"/>
    </row>
    <row r="26" spans="1:21">
      <c r="A26" s="2888"/>
      <c r="B26" s="2889"/>
      <c r="C26" s="2890"/>
      <c r="D26" s="175" t="s">
        <v>69</v>
      </c>
      <c r="E26" s="99">
        <f>E25</f>
        <v>5</v>
      </c>
      <c r="F26" s="97">
        <f>SUM(E25:F25)</f>
        <v>10</v>
      </c>
      <c r="G26" s="97">
        <f>SUM(E25:G25)</f>
        <v>19</v>
      </c>
      <c r="H26" s="97">
        <f>SUM(E25:H25)</f>
        <v>28</v>
      </c>
      <c r="I26" s="97">
        <f>SUM(E25:I25)</f>
        <v>32</v>
      </c>
      <c r="J26" s="97">
        <f>SUM(E25:J25)</f>
        <v>36</v>
      </c>
      <c r="K26" s="97">
        <f>SUM(E25:K25)</f>
        <v>40</v>
      </c>
      <c r="L26" s="97">
        <f>SUM(E25:L25)</f>
        <v>54</v>
      </c>
      <c r="M26" s="97">
        <f>SUM(E25:M25)</f>
        <v>68</v>
      </c>
      <c r="N26" s="97">
        <f>SUM(E25:N25)</f>
        <v>72</v>
      </c>
      <c r="O26" s="97">
        <f>SUM(E25:O25)</f>
        <v>76</v>
      </c>
      <c r="P26" s="98">
        <f>SUM(E25:P25)</f>
        <v>100</v>
      </c>
      <c r="Q26" s="3038"/>
      <c r="R26" s="3039"/>
      <c r="S26" s="3040"/>
    </row>
    <row r="27" spans="1:21">
      <c r="A27" s="2831" t="s">
        <v>71</v>
      </c>
      <c r="B27" s="2832"/>
      <c r="C27" s="2833"/>
      <c r="D27" s="177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2837" t="s">
        <v>587</v>
      </c>
      <c r="R27" s="3051"/>
      <c r="S27" s="2839">
        <f>P28</f>
        <v>0</v>
      </c>
      <c r="T27" s="123"/>
    </row>
    <row r="28" spans="1:21" ht="24.75" thickBot="1">
      <c r="A28" s="2834"/>
      <c r="B28" s="2835"/>
      <c r="C28" s="2836"/>
      <c r="D28" s="182" t="s">
        <v>72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564"/>
      <c r="R28" s="565"/>
      <c r="S28" s="2840"/>
    </row>
    <row r="29" spans="1:21" hidden="1">
      <c r="Q29" s="2847" t="s">
        <v>719</v>
      </c>
      <c r="R29" s="2847"/>
      <c r="S29" s="2847"/>
    </row>
    <row r="30" spans="1:21" hidden="1">
      <c r="Q30" s="458"/>
      <c r="R30" s="865"/>
      <c r="S30" s="275"/>
    </row>
    <row r="31" spans="1:21" hidden="1">
      <c r="Q31" s="2829" t="s">
        <v>720</v>
      </c>
      <c r="R31" s="2829"/>
      <c r="S31" s="2829"/>
    </row>
    <row r="32" spans="1:21" hidden="1">
      <c r="Q32" s="2805" t="s">
        <v>743</v>
      </c>
      <c r="R32" s="2805"/>
      <c r="S32" s="2805"/>
    </row>
  </sheetData>
  <mergeCells count="42">
    <mergeCell ref="Q8:S8"/>
    <mergeCell ref="A7:B8"/>
    <mergeCell ref="Q29:S29"/>
    <mergeCell ref="Q31:S31"/>
    <mergeCell ref="Q32:S32"/>
    <mergeCell ref="A16:C16"/>
    <mergeCell ref="A14:C14"/>
    <mergeCell ref="Q22:R22"/>
    <mergeCell ref="A17:C17"/>
    <mergeCell ref="A18:C18"/>
    <mergeCell ref="A19:C19"/>
    <mergeCell ref="A27:C28"/>
    <mergeCell ref="Q27:R27"/>
    <mergeCell ref="Q19:S19"/>
    <mergeCell ref="A20:C20"/>
    <mergeCell ref="Q20:R20"/>
    <mergeCell ref="Q21:R21"/>
    <mergeCell ref="S27:S28"/>
    <mergeCell ref="Q10:R10"/>
    <mergeCell ref="Q11:R11"/>
    <mergeCell ref="Q14:S14"/>
    <mergeCell ref="A15:C15"/>
    <mergeCell ref="A9:C10"/>
    <mergeCell ref="E9:P9"/>
    <mergeCell ref="A11:C11"/>
    <mergeCell ref="A12:C12"/>
    <mergeCell ref="A13:C13"/>
    <mergeCell ref="A1:S1"/>
    <mergeCell ref="A2:S2"/>
    <mergeCell ref="Q5:S5"/>
    <mergeCell ref="C7:P7"/>
    <mergeCell ref="Q6:S6"/>
    <mergeCell ref="A3:B4"/>
    <mergeCell ref="C3:S3"/>
    <mergeCell ref="C4:S4"/>
    <mergeCell ref="A5:B6"/>
    <mergeCell ref="C5:P6"/>
    <mergeCell ref="A23:C23"/>
    <mergeCell ref="Q24:S24"/>
    <mergeCell ref="A24:C24"/>
    <mergeCell ref="A25:C26"/>
    <mergeCell ref="Q26:S26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7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U34"/>
  <sheetViews>
    <sheetView view="pageLayout" topLeftCell="A5" zoomScale="90" zoomScaleNormal="70" zoomScalePageLayoutView="90" workbookViewId="0">
      <selection activeCell="N12" sqref="N12"/>
    </sheetView>
  </sheetViews>
  <sheetFormatPr defaultColWidth="8.5703125" defaultRowHeight="24"/>
  <cols>
    <col min="1" max="1" width="9" style="15" customWidth="1"/>
    <col min="2" max="2" width="15.5703125" style="15" customWidth="1"/>
    <col min="3" max="3" width="47.42578125" style="15" customWidth="1"/>
    <col min="4" max="4" width="16.140625" style="15" bestFit="1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8" width="5.85546875" style="15" bestFit="1" customWidth="1"/>
    <col min="9" max="9" width="5.42578125" style="15" customWidth="1"/>
    <col min="10" max="10" width="5.140625" style="15" customWidth="1"/>
    <col min="11" max="11" width="5.85546875" style="15" bestFit="1" customWidth="1"/>
    <col min="12" max="12" width="4.85546875" style="15" bestFit="1" customWidth="1"/>
    <col min="13" max="13" width="5.85546875" style="15" bestFit="1" customWidth="1"/>
    <col min="14" max="14" width="4.140625" style="15" bestFit="1" customWidth="1"/>
    <col min="15" max="15" width="5.42578125" style="15" customWidth="1"/>
    <col min="16" max="16" width="5.85546875" style="15" customWidth="1"/>
    <col min="17" max="17" width="9" style="15" customWidth="1"/>
    <col min="18" max="18" width="24.42578125" style="15" customWidth="1"/>
    <col min="19" max="19" width="32.14062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528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s="1000" customFormat="1" ht="24.95" customHeight="1">
      <c r="A3" s="2855" t="s">
        <v>788</v>
      </c>
      <c r="B3" s="2856"/>
      <c r="C3" s="3031" t="s">
        <v>756</v>
      </c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 s="1000" customFormat="1" ht="24.95" customHeight="1" thickBot="1">
      <c r="A4" s="3028"/>
      <c r="B4" s="3029"/>
      <c r="C4" s="3033" t="s">
        <v>757</v>
      </c>
      <c r="D4" s="3033"/>
      <c r="E4" s="3033"/>
      <c r="F4" s="3033"/>
      <c r="G4" s="3033"/>
      <c r="H4" s="3033"/>
      <c r="I4" s="3033"/>
      <c r="J4" s="3033"/>
      <c r="K4" s="3033"/>
      <c r="L4" s="3033"/>
      <c r="M4" s="3033"/>
      <c r="N4" s="3033"/>
      <c r="O4" s="3033"/>
      <c r="P4" s="3033"/>
      <c r="Q4" s="3033"/>
      <c r="R4" s="3033"/>
      <c r="S4" s="3034"/>
    </row>
    <row r="5" spans="1:19">
      <c r="A5" s="2941" t="s">
        <v>789</v>
      </c>
      <c r="B5" s="2942"/>
      <c r="C5" s="2925" t="s">
        <v>701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498</v>
      </c>
      <c r="R5" s="3020"/>
      <c r="S5" s="3021"/>
    </row>
    <row r="6" spans="1:19" ht="21" customHeight="1">
      <c r="A6" s="2943"/>
      <c r="B6" s="2944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102</v>
      </c>
      <c r="R6" s="2922"/>
      <c r="S6" s="2923"/>
    </row>
    <row r="7" spans="1:19">
      <c r="A7" s="2993" t="s">
        <v>62</v>
      </c>
      <c r="B7" s="2994"/>
      <c r="C7" s="2875" t="s">
        <v>758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207" t="s">
        <v>613</v>
      </c>
      <c r="R7" s="208"/>
      <c r="S7" s="75"/>
    </row>
    <row r="8" spans="1:19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593</v>
      </c>
      <c r="E9" s="2909" t="s">
        <v>500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501</v>
      </c>
      <c r="R9" s="325"/>
      <c r="S9" s="326" t="s">
        <v>502</v>
      </c>
    </row>
    <row r="10" spans="1:19">
      <c r="A10" s="3009"/>
      <c r="B10" s="3010"/>
      <c r="C10" s="3010"/>
      <c r="D10" s="186" t="s">
        <v>60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1" t="s">
        <v>11</v>
      </c>
      <c r="Q10" s="2964"/>
      <c r="R10" s="3098"/>
      <c r="S10" s="214"/>
    </row>
    <row r="11" spans="1:19">
      <c r="A11" s="3613" t="s">
        <v>104</v>
      </c>
      <c r="B11" s="3614"/>
      <c r="C11" s="3615"/>
      <c r="D11" s="585">
        <v>10</v>
      </c>
      <c r="E11" s="858">
        <v>2.5</v>
      </c>
      <c r="F11" s="858">
        <v>2.5</v>
      </c>
      <c r="G11" s="858">
        <v>2.5</v>
      </c>
      <c r="H11" s="858">
        <v>2.5</v>
      </c>
      <c r="I11" s="586"/>
      <c r="J11" s="587"/>
      <c r="K11" s="586"/>
      <c r="L11" s="586"/>
      <c r="M11" s="586"/>
      <c r="N11" s="586"/>
      <c r="O11" s="586"/>
      <c r="P11" s="588"/>
      <c r="Q11" s="2964" t="s">
        <v>103</v>
      </c>
      <c r="R11" s="3098"/>
      <c r="S11" s="76" t="s">
        <v>78</v>
      </c>
    </row>
    <row r="12" spans="1:19" ht="24.75" thickBot="1">
      <c r="A12" s="3114" t="s">
        <v>105</v>
      </c>
      <c r="B12" s="3115"/>
      <c r="C12" s="3116"/>
      <c r="D12" s="270">
        <v>20</v>
      </c>
      <c r="E12" s="589"/>
      <c r="F12" s="454"/>
      <c r="G12" s="148"/>
      <c r="H12" s="859">
        <v>5</v>
      </c>
      <c r="I12" s="590"/>
      <c r="J12" s="148"/>
      <c r="K12" s="859">
        <v>5</v>
      </c>
      <c r="L12" s="590"/>
      <c r="M12" s="123"/>
      <c r="N12" s="860">
        <v>5</v>
      </c>
      <c r="O12" s="590"/>
      <c r="P12" s="861">
        <v>5</v>
      </c>
      <c r="Q12" s="3103"/>
      <c r="R12" s="3105"/>
      <c r="S12" s="365"/>
    </row>
    <row r="13" spans="1:19" ht="24.75" thickBot="1">
      <c r="A13" s="3052" t="s">
        <v>108</v>
      </c>
      <c r="B13" s="3053"/>
      <c r="C13" s="3054"/>
      <c r="D13" s="934"/>
      <c r="E13" s="925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591"/>
      <c r="Q13" s="324" t="s">
        <v>510</v>
      </c>
      <c r="R13" s="325"/>
      <c r="S13" s="517"/>
    </row>
    <row r="14" spans="1:19">
      <c r="A14" s="3052" t="s">
        <v>106</v>
      </c>
      <c r="B14" s="3053"/>
      <c r="C14" s="3054"/>
      <c r="D14" s="934">
        <v>40</v>
      </c>
      <c r="E14" s="925"/>
      <c r="F14" s="933"/>
      <c r="G14" s="863"/>
      <c r="H14" s="860">
        <v>4.4400000000000004</v>
      </c>
      <c r="I14" s="860">
        <v>4.4400000000000004</v>
      </c>
      <c r="J14" s="860">
        <v>4.4400000000000004</v>
      </c>
      <c r="K14" s="860">
        <v>4.4400000000000004</v>
      </c>
      <c r="L14" s="860">
        <v>4.4400000000000004</v>
      </c>
      <c r="M14" s="860">
        <v>4.4400000000000004</v>
      </c>
      <c r="N14" s="860">
        <v>4.4000000000000004</v>
      </c>
      <c r="O14" s="860">
        <v>4.4400000000000004</v>
      </c>
      <c r="P14" s="860">
        <v>4.4400000000000004</v>
      </c>
      <c r="Q14" s="2951" t="s">
        <v>94</v>
      </c>
      <c r="R14" s="2952"/>
      <c r="S14" s="2953"/>
    </row>
    <row r="15" spans="1:19" ht="24.75" thickBot="1">
      <c r="A15" s="3052" t="s">
        <v>709</v>
      </c>
      <c r="B15" s="3053"/>
      <c r="C15" s="3054"/>
      <c r="D15" s="934">
        <v>15</v>
      </c>
      <c r="E15" s="925"/>
      <c r="F15" s="200"/>
      <c r="G15" s="200"/>
      <c r="H15" s="200"/>
      <c r="I15" s="200"/>
      <c r="J15" s="778"/>
      <c r="K15" s="166"/>
      <c r="L15" s="166"/>
      <c r="M15" s="859">
        <v>7.5</v>
      </c>
      <c r="N15" s="166"/>
      <c r="O15" s="166"/>
      <c r="P15" s="859">
        <v>7.5</v>
      </c>
      <c r="Q15" s="73"/>
      <c r="R15" s="74"/>
      <c r="S15" s="75"/>
    </row>
    <row r="16" spans="1:19" ht="24.75" thickBot="1">
      <c r="A16" s="910" t="s">
        <v>718</v>
      </c>
      <c r="B16" s="911"/>
      <c r="C16" s="912"/>
      <c r="D16" s="778">
        <v>15</v>
      </c>
      <c r="E16" s="305"/>
      <c r="F16" s="535"/>
      <c r="G16" s="166"/>
      <c r="H16" s="535"/>
      <c r="I16" s="166"/>
      <c r="J16" s="417"/>
      <c r="K16" s="166"/>
      <c r="L16" s="166"/>
      <c r="M16" s="166"/>
      <c r="N16" s="166"/>
      <c r="O16" s="166"/>
      <c r="P16" s="862">
        <v>15</v>
      </c>
      <c r="Q16" s="324" t="s">
        <v>511</v>
      </c>
      <c r="R16" s="325"/>
      <c r="S16" s="517"/>
    </row>
    <row r="17" spans="1:21">
      <c r="A17" s="3740"/>
      <c r="B17" s="3741"/>
      <c r="C17" s="3742"/>
      <c r="D17" s="918"/>
      <c r="E17" s="225"/>
      <c r="F17" s="418"/>
      <c r="G17" s="417"/>
      <c r="H17" s="417"/>
      <c r="I17" s="417"/>
      <c r="J17" s="425"/>
      <c r="K17" s="417"/>
      <c r="L17" s="417"/>
      <c r="M17" s="417"/>
      <c r="N17" s="417"/>
      <c r="O17" s="417"/>
      <c r="P17" s="417"/>
      <c r="Q17" s="2951" t="s">
        <v>18</v>
      </c>
      <c r="R17" s="2952"/>
      <c r="S17" s="2953"/>
    </row>
    <row r="18" spans="1:21" ht="24.75" thickBot="1">
      <c r="A18" s="3740"/>
      <c r="B18" s="3741"/>
      <c r="C18" s="3742"/>
      <c r="D18" s="918"/>
      <c r="E18" s="225"/>
      <c r="F18" s="418"/>
      <c r="G18" s="417"/>
      <c r="H18" s="418"/>
      <c r="I18" s="417"/>
      <c r="J18" s="425"/>
      <c r="K18" s="417"/>
      <c r="L18" s="417"/>
      <c r="M18" s="417"/>
      <c r="N18" s="417"/>
      <c r="O18" s="417"/>
      <c r="P18" s="426"/>
      <c r="Q18" s="73"/>
      <c r="R18" s="74"/>
      <c r="S18" s="75"/>
    </row>
    <row r="19" spans="1:21" ht="24.75" thickBot="1">
      <c r="A19" s="3052"/>
      <c r="B19" s="3053"/>
      <c r="C19" s="3054"/>
      <c r="D19" s="912"/>
      <c r="E19" s="225"/>
      <c r="F19" s="418"/>
      <c r="G19" s="417"/>
      <c r="H19" s="418"/>
      <c r="I19" s="417"/>
      <c r="J19" s="430"/>
      <c r="K19" s="417"/>
      <c r="L19" s="417"/>
      <c r="M19" s="417"/>
      <c r="N19" s="417"/>
      <c r="O19" s="417"/>
      <c r="P19" s="426"/>
      <c r="Q19" s="3035" t="s">
        <v>504</v>
      </c>
      <c r="R19" s="3036"/>
      <c r="S19" s="3037"/>
    </row>
    <row r="20" spans="1:21">
      <c r="A20" s="3052"/>
      <c r="B20" s="3053"/>
      <c r="C20" s="3054"/>
      <c r="D20" s="977"/>
      <c r="E20" s="343"/>
      <c r="F20" s="429"/>
      <c r="G20" s="428"/>
      <c r="H20" s="429"/>
      <c r="I20" s="428"/>
      <c r="J20" s="437"/>
      <c r="K20" s="428"/>
      <c r="L20" s="428"/>
      <c r="M20" s="428"/>
      <c r="N20" s="428"/>
      <c r="O20" s="428"/>
      <c r="P20" s="453"/>
      <c r="Q20" s="3055" t="s">
        <v>12</v>
      </c>
      <c r="R20" s="3056"/>
      <c r="S20" s="213" t="s">
        <v>13</v>
      </c>
    </row>
    <row r="21" spans="1:21">
      <c r="A21" s="975"/>
      <c r="B21" s="976"/>
      <c r="C21" s="977"/>
      <c r="D21" s="977"/>
      <c r="E21" s="435"/>
      <c r="F21" s="436"/>
      <c r="G21" s="435"/>
      <c r="H21" s="436"/>
      <c r="I21" s="435"/>
      <c r="J21" s="437"/>
      <c r="K21" s="435"/>
      <c r="L21" s="435"/>
      <c r="M21" s="435"/>
      <c r="N21" s="435"/>
      <c r="O21" s="435"/>
      <c r="P21" s="438"/>
      <c r="Q21" s="3049"/>
      <c r="R21" s="3050"/>
      <c r="S21" s="427"/>
    </row>
    <row r="22" spans="1:21">
      <c r="A22" s="975"/>
      <c r="B22" s="976"/>
      <c r="C22" s="977"/>
      <c r="D22" s="977"/>
      <c r="E22" s="435"/>
      <c r="F22" s="436"/>
      <c r="G22" s="435"/>
      <c r="H22" s="436"/>
      <c r="I22" s="435"/>
      <c r="J22" s="437"/>
      <c r="K22" s="435"/>
      <c r="L22" s="435"/>
      <c r="M22" s="435"/>
      <c r="N22" s="435"/>
      <c r="O22" s="435"/>
      <c r="P22" s="438"/>
      <c r="Q22" s="3755"/>
      <c r="R22" s="3756"/>
      <c r="S22" s="431"/>
    </row>
    <row r="23" spans="1:21">
      <c r="A23" s="975"/>
      <c r="B23" s="976"/>
      <c r="C23" s="977"/>
      <c r="D23" s="977"/>
      <c r="E23" s="435"/>
      <c r="F23" s="436"/>
      <c r="G23" s="435"/>
      <c r="H23" s="436"/>
      <c r="I23" s="435"/>
      <c r="J23" s="437"/>
      <c r="K23" s="435"/>
      <c r="L23" s="435"/>
      <c r="M23" s="435"/>
      <c r="N23" s="435"/>
      <c r="O23" s="435"/>
      <c r="P23" s="438"/>
      <c r="Q23" s="432"/>
      <c r="R23" s="439"/>
      <c r="S23" s="434"/>
    </row>
    <row r="24" spans="1:21" ht="24.75" thickBot="1">
      <c r="A24" s="975"/>
      <c r="B24" s="976"/>
      <c r="C24" s="977"/>
      <c r="D24" s="977"/>
      <c r="E24" s="435"/>
      <c r="F24" s="436"/>
      <c r="G24" s="435"/>
      <c r="H24" s="436"/>
      <c r="I24" s="435"/>
      <c r="J24" s="437"/>
      <c r="K24" s="435"/>
      <c r="L24" s="435"/>
      <c r="M24" s="435"/>
      <c r="N24" s="435"/>
      <c r="O24" s="435"/>
      <c r="P24" s="440"/>
      <c r="Q24" s="3174" t="s">
        <v>14</v>
      </c>
      <c r="R24" s="3175"/>
      <c r="S24" s="896"/>
      <c r="T24" s="366"/>
      <c r="U24" s="123"/>
    </row>
    <row r="25" spans="1:21" ht="24.75" thickBot="1">
      <c r="A25" s="3003"/>
      <c r="B25" s="3004"/>
      <c r="C25" s="3005"/>
      <c r="D25" s="167"/>
      <c r="E25" s="88"/>
      <c r="F25" s="89"/>
      <c r="G25" s="88"/>
      <c r="H25" s="89"/>
      <c r="I25" s="88"/>
      <c r="J25" s="90"/>
      <c r="K25" s="88"/>
      <c r="L25" s="88"/>
      <c r="M25" s="88"/>
      <c r="N25" s="88"/>
      <c r="O25" s="88"/>
      <c r="P25" s="91"/>
      <c r="Q25" s="3035" t="s">
        <v>563</v>
      </c>
      <c r="R25" s="3036"/>
      <c r="S25" s="3037"/>
      <c r="T25" s="276"/>
    </row>
    <row r="26" spans="1:21">
      <c r="A26" s="2894" t="s">
        <v>61</v>
      </c>
      <c r="B26" s="2895"/>
      <c r="C26" s="2896"/>
      <c r="D26" s="92">
        <f>SUM(D11:D25)</f>
        <v>100</v>
      </c>
      <c r="E26" s="93"/>
      <c r="F26" s="94"/>
      <c r="G26" s="93"/>
      <c r="H26" s="94"/>
      <c r="I26" s="93"/>
      <c r="J26" s="94"/>
      <c r="K26" s="95"/>
      <c r="L26" s="95"/>
      <c r="M26" s="95"/>
      <c r="N26" s="95"/>
      <c r="O26" s="95"/>
      <c r="P26" s="96"/>
      <c r="Q26" s="2951" t="s">
        <v>107</v>
      </c>
      <c r="R26" s="2952"/>
      <c r="S26" s="2953"/>
    </row>
    <row r="27" spans="1:21">
      <c r="A27" s="2885" t="s">
        <v>70</v>
      </c>
      <c r="B27" s="2886"/>
      <c r="C27" s="2887"/>
      <c r="D27" s="172" t="s">
        <v>68</v>
      </c>
      <c r="E27" s="97">
        <f>+E11</f>
        <v>2.5</v>
      </c>
      <c r="F27" s="97">
        <f>SUM(F11:F25)</f>
        <v>2.5</v>
      </c>
      <c r="G27" s="97">
        <f>SUM(G11:G25)</f>
        <v>2.5</v>
      </c>
      <c r="H27" s="97">
        <f>SUM(H11:H25)</f>
        <v>11.940000000000001</v>
      </c>
      <c r="I27" s="97">
        <f>SUM(I12:I25)</f>
        <v>4.4400000000000004</v>
      </c>
      <c r="J27" s="97">
        <f>SUM(J11:J25)</f>
        <v>4.4400000000000004</v>
      </c>
      <c r="K27" s="97">
        <f>SUM(K11:K25)</f>
        <v>9.4400000000000013</v>
      </c>
      <c r="L27" s="97">
        <f>SUM(L11:L25)</f>
        <v>4.4400000000000004</v>
      </c>
      <c r="M27" s="97">
        <f>SUM(M11:M25)</f>
        <v>11.940000000000001</v>
      </c>
      <c r="N27" s="97">
        <f>SUM(N11:N25)</f>
        <v>9.4</v>
      </c>
      <c r="O27" s="97">
        <f>SUM(O12:O25)</f>
        <v>4.4400000000000004</v>
      </c>
      <c r="P27" s="98">
        <f>SUM(P12:P25)</f>
        <v>31.94</v>
      </c>
      <c r="Q27" s="2935"/>
      <c r="R27" s="2936"/>
      <c r="S27" s="2937"/>
    </row>
    <row r="28" spans="1:21">
      <c r="A28" s="2888"/>
      <c r="B28" s="2889"/>
      <c r="C28" s="2890"/>
      <c r="D28" s="175" t="s">
        <v>69</v>
      </c>
      <c r="E28" s="99">
        <f>E27</f>
        <v>2.5</v>
      </c>
      <c r="F28" s="97">
        <f>SUM(E27:F27)</f>
        <v>5</v>
      </c>
      <c r="G28" s="97">
        <f>SUM(E27:G27)</f>
        <v>7.5</v>
      </c>
      <c r="H28" s="97">
        <f>SUM(E27:H27)</f>
        <v>19.440000000000001</v>
      </c>
      <c r="I28" s="97">
        <f>SUM(E27:I27)</f>
        <v>23.880000000000003</v>
      </c>
      <c r="J28" s="97">
        <f>SUM(E27:J27)</f>
        <v>28.320000000000004</v>
      </c>
      <c r="K28" s="97">
        <f>SUM(E27:K27)</f>
        <v>37.760000000000005</v>
      </c>
      <c r="L28" s="97">
        <f>SUM(E27:L27)</f>
        <v>42.2</v>
      </c>
      <c r="M28" s="97">
        <f>SUM(E27:M27)</f>
        <v>54.14</v>
      </c>
      <c r="N28" s="97">
        <v>64</v>
      </c>
      <c r="O28" s="97">
        <f>SUM(E27:O27)</f>
        <v>67.98</v>
      </c>
      <c r="P28" s="98">
        <f>SUM(E27:P27)</f>
        <v>99.92</v>
      </c>
      <c r="Q28" s="2938"/>
      <c r="R28" s="2939"/>
      <c r="S28" s="2940"/>
    </row>
    <row r="29" spans="1:21">
      <c r="A29" s="2831" t="s">
        <v>71</v>
      </c>
      <c r="B29" s="2832"/>
      <c r="C29" s="2833"/>
      <c r="D29" s="177" t="s">
        <v>68</v>
      </c>
      <c r="E29" s="100"/>
      <c r="F29" s="101"/>
      <c r="G29" s="100"/>
      <c r="H29" s="101"/>
      <c r="I29" s="100"/>
      <c r="J29" s="101"/>
      <c r="K29" s="102"/>
      <c r="L29" s="102"/>
      <c r="M29" s="102"/>
      <c r="N29" s="102"/>
      <c r="O29" s="102"/>
      <c r="P29" s="103"/>
      <c r="Q29" s="2837" t="s">
        <v>587</v>
      </c>
      <c r="R29" s="3051"/>
      <c r="S29" s="2839">
        <f>P30</f>
        <v>0</v>
      </c>
      <c r="T29" s="123"/>
    </row>
    <row r="30" spans="1:21" ht="24.75" thickBot="1">
      <c r="A30" s="2834"/>
      <c r="B30" s="2835"/>
      <c r="C30" s="2836"/>
      <c r="D30" s="182" t="s">
        <v>72</v>
      </c>
      <c r="E30" s="104">
        <f>E29</f>
        <v>0</v>
      </c>
      <c r="F30" s="105">
        <f>SUM(E29:F29)</f>
        <v>0</v>
      </c>
      <c r="G30" s="105">
        <f>SUM(E29:G29)</f>
        <v>0</v>
      </c>
      <c r="H30" s="105">
        <f>SUM(E29:H29)</f>
        <v>0</v>
      </c>
      <c r="I30" s="105">
        <f>SUM(E29:I29)</f>
        <v>0</v>
      </c>
      <c r="J30" s="105">
        <f>SUM(E29:J29)</f>
        <v>0</v>
      </c>
      <c r="K30" s="105">
        <f>SUM(E29:K29)</f>
        <v>0</v>
      </c>
      <c r="L30" s="105">
        <f>SUM(E29:L29)</f>
        <v>0</v>
      </c>
      <c r="M30" s="105">
        <f>SUM(E29:M29)</f>
        <v>0</v>
      </c>
      <c r="N30" s="105">
        <f>SUM(E29:N29)</f>
        <v>0</v>
      </c>
      <c r="O30" s="105">
        <f>SUM(F29:O29)</f>
        <v>0</v>
      </c>
      <c r="P30" s="106">
        <f>SUM(E29:P29)</f>
        <v>0</v>
      </c>
      <c r="Q30" s="564"/>
      <c r="R30" s="565"/>
      <c r="S30" s="2840"/>
    </row>
    <row r="31" spans="1:21" hidden="1">
      <c r="Q31" s="2847" t="s">
        <v>719</v>
      </c>
      <c r="R31" s="2847"/>
      <c r="S31" s="2847"/>
    </row>
    <row r="32" spans="1:21" hidden="1">
      <c r="Q32" s="458"/>
      <c r="R32" s="865"/>
      <c r="S32" s="275"/>
    </row>
    <row r="33" spans="17:19" hidden="1">
      <c r="Q33" s="2829" t="s">
        <v>720</v>
      </c>
      <c r="R33" s="2829"/>
      <c r="S33" s="2829"/>
    </row>
    <row r="34" spans="17:19" hidden="1">
      <c r="Q34" s="2805" t="s">
        <v>744</v>
      </c>
      <c r="R34" s="2805"/>
      <c r="S34" s="2805"/>
    </row>
  </sheetData>
  <mergeCells count="46">
    <mergeCell ref="Q34:S34"/>
    <mergeCell ref="Q22:R22"/>
    <mergeCell ref="Q24:R24"/>
    <mergeCell ref="A3:B4"/>
    <mergeCell ref="C3:S3"/>
    <mergeCell ref="C4:S4"/>
    <mergeCell ref="Q8:S8"/>
    <mergeCell ref="A12:C12"/>
    <mergeCell ref="Q12:R12"/>
    <mergeCell ref="A13:C13"/>
    <mergeCell ref="Q31:S31"/>
    <mergeCell ref="Q33:S33"/>
    <mergeCell ref="Q21:R21"/>
    <mergeCell ref="A19:C19"/>
    <mergeCell ref="Q19:S19"/>
    <mergeCell ref="A15:C15"/>
    <mergeCell ref="A9:C10"/>
    <mergeCell ref="E9:P9"/>
    <mergeCell ref="Q10:R10"/>
    <mergeCell ref="Q14:S14"/>
    <mergeCell ref="A20:C20"/>
    <mergeCell ref="Q20:R20"/>
    <mergeCell ref="A11:C11"/>
    <mergeCell ref="Q11:R11"/>
    <mergeCell ref="A17:C17"/>
    <mergeCell ref="Q17:S17"/>
    <mergeCell ref="A14:C14"/>
    <mergeCell ref="A18:C18"/>
    <mergeCell ref="A1:S1"/>
    <mergeCell ref="A2:S2"/>
    <mergeCell ref="Q5:S5"/>
    <mergeCell ref="Q6:S6"/>
    <mergeCell ref="A7:B8"/>
    <mergeCell ref="A5:B6"/>
    <mergeCell ref="C5:P6"/>
    <mergeCell ref="C7:P8"/>
    <mergeCell ref="A29:C30"/>
    <mergeCell ref="Q29:R29"/>
    <mergeCell ref="S29:S30"/>
    <mergeCell ref="A25:C25"/>
    <mergeCell ref="Q25:S25"/>
    <mergeCell ref="A26:C26"/>
    <mergeCell ref="Q26:S26"/>
    <mergeCell ref="A27:C28"/>
    <mergeCell ref="Q27:S27"/>
    <mergeCell ref="Q28:S28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 scaleWithDoc="0" alignWithMargins="0">
    <oddHeader>&amp;R&amp;"Angsana New,ธรรมดา"&amp;18 8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U32"/>
  <sheetViews>
    <sheetView view="pageLayout" zoomScale="70" zoomScaleNormal="90" zoomScalePageLayoutView="70" workbookViewId="0">
      <selection activeCell="C5" sqref="C5:P6"/>
    </sheetView>
  </sheetViews>
  <sheetFormatPr defaultColWidth="8.5703125" defaultRowHeight="24"/>
  <cols>
    <col min="1" max="1" width="9" style="15" customWidth="1"/>
    <col min="2" max="2" width="15.140625" style="15" customWidth="1"/>
    <col min="3" max="3" width="36.5703125" style="15" customWidth="1"/>
    <col min="4" max="4" width="17.140625" style="15" customWidth="1"/>
    <col min="5" max="5" width="3.85546875" style="15" bestFit="1" customWidth="1"/>
    <col min="6" max="6" width="4.140625" style="15" bestFit="1" customWidth="1"/>
    <col min="7" max="8" width="3.85546875" style="15" bestFit="1" customWidth="1"/>
    <col min="9" max="9" width="4.140625" style="15" bestFit="1" customWidth="1"/>
    <col min="10" max="10" width="3.85546875" style="15" bestFit="1" customWidth="1"/>
    <col min="11" max="11" width="4.42578125" style="15" bestFit="1" customWidth="1"/>
    <col min="12" max="12" width="4.140625" style="15" bestFit="1" customWidth="1"/>
    <col min="13" max="16" width="3.85546875" style="15" bestFit="1" customWidth="1"/>
    <col min="17" max="17" width="9" style="15" customWidth="1"/>
    <col min="18" max="18" width="21.5703125" style="15" customWidth="1"/>
    <col min="19" max="19" width="22.4257812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766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s="1000" customFormat="1" ht="18.75">
      <c r="A3" s="3761" t="s">
        <v>786</v>
      </c>
      <c r="B3" s="3762"/>
      <c r="C3" s="3319" t="s">
        <v>759</v>
      </c>
      <c r="D3" s="3320"/>
      <c r="E3" s="3320"/>
      <c r="F3" s="3320"/>
      <c r="G3" s="3320"/>
      <c r="H3" s="3320"/>
      <c r="I3" s="3320"/>
      <c r="J3" s="3320"/>
      <c r="K3" s="3320"/>
      <c r="L3" s="3320"/>
      <c r="M3" s="3320"/>
      <c r="N3" s="3320"/>
      <c r="O3" s="3320"/>
      <c r="P3" s="3320"/>
      <c r="Q3" s="3320"/>
      <c r="R3" s="3320"/>
      <c r="S3" s="3321"/>
    </row>
    <row r="4" spans="1:19" s="1000" customFormat="1" ht="19.5" thickBot="1">
      <c r="A4" s="3763"/>
      <c r="B4" s="3764"/>
      <c r="C4" s="3333"/>
      <c r="D4" s="3334"/>
      <c r="E4" s="3334"/>
      <c r="F4" s="3334"/>
      <c r="G4" s="3334"/>
      <c r="H4" s="3334"/>
      <c r="I4" s="3334"/>
      <c r="J4" s="3334"/>
      <c r="K4" s="3334"/>
      <c r="L4" s="3334"/>
      <c r="M4" s="3334"/>
      <c r="N4" s="3334"/>
      <c r="O4" s="3334"/>
      <c r="P4" s="3334"/>
      <c r="Q4" s="3334"/>
      <c r="R4" s="3334"/>
      <c r="S4" s="3335"/>
    </row>
    <row r="5" spans="1:19">
      <c r="A5" s="2941" t="s">
        <v>790</v>
      </c>
      <c r="B5" s="2942"/>
      <c r="C5" s="2925" t="s">
        <v>702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498</v>
      </c>
      <c r="R5" s="2869"/>
      <c r="S5" s="2870"/>
    </row>
    <row r="6" spans="1:19" ht="21" customHeight="1">
      <c r="A6" s="2943"/>
      <c r="B6" s="2944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3765" t="s">
        <v>391</v>
      </c>
      <c r="R6" s="3766"/>
      <c r="S6" s="3767"/>
    </row>
    <row r="7" spans="1:19">
      <c r="A7" s="2993" t="s">
        <v>62</v>
      </c>
      <c r="B7" s="2994"/>
      <c r="C7" s="1009" t="s">
        <v>760</v>
      </c>
      <c r="D7" s="908"/>
      <c r="E7" s="908"/>
      <c r="F7" s="908"/>
      <c r="G7" s="908"/>
      <c r="H7" s="908"/>
      <c r="I7" s="908"/>
      <c r="J7" s="908"/>
      <c r="K7" s="908"/>
      <c r="L7" s="908"/>
      <c r="M7" s="908"/>
      <c r="N7" s="908"/>
      <c r="O7" s="908"/>
      <c r="P7" s="905"/>
      <c r="Q7" s="329" t="s">
        <v>613</v>
      </c>
      <c r="R7" s="80"/>
      <c r="S7" s="81"/>
    </row>
    <row r="8" spans="1:19" ht="24.75" thickBot="1">
      <c r="A8" s="2873"/>
      <c r="B8" s="2874"/>
      <c r="C8" s="941" t="s">
        <v>761</v>
      </c>
      <c r="D8" s="929"/>
      <c r="E8" s="929"/>
      <c r="F8" s="929"/>
      <c r="G8" s="929"/>
      <c r="H8" s="929"/>
      <c r="I8" s="929"/>
      <c r="J8" s="929"/>
      <c r="K8" s="929"/>
      <c r="L8" s="929"/>
      <c r="M8" s="929"/>
      <c r="N8" s="929"/>
      <c r="O8" s="929"/>
      <c r="P8" s="930"/>
      <c r="Q8" s="2954" t="s">
        <v>59</v>
      </c>
      <c r="R8" s="2955"/>
      <c r="S8" s="2956"/>
    </row>
    <row r="9" spans="1:19" ht="24.75" thickBot="1">
      <c r="A9" s="2903" t="s">
        <v>499</v>
      </c>
      <c r="B9" s="2904"/>
      <c r="C9" s="2904"/>
      <c r="D9" s="202" t="s">
        <v>593</v>
      </c>
      <c r="E9" s="2909" t="s">
        <v>500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501</v>
      </c>
      <c r="R9" s="325"/>
      <c r="S9" s="326" t="s">
        <v>502</v>
      </c>
    </row>
    <row r="10" spans="1:19" ht="21" customHeight="1">
      <c r="A10" s="3009"/>
      <c r="B10" s="3010"/>
      <c r="C10" s="3010"/>
      <c r="D10" s="186" t="s">
        <v>60</v>
      </c>
      <c r="E10" s="293" t="s">
        <v>0</v>
      </c>
      <c r="F10" s="295" t="s">
        <v>1</v>
      </c>
      <c r="G10" s="459" t="s">
        <v>2</v>
      </c>
      <c r="H10" s="294" t="s">
        <v>3</v>
      </c>
      <c r="I10" s="294" t="s">
        <v>4</v>
      </c>
      <c r="J10" s="294" t="s">
        <v>5</v>
      </c>
      <c r="K10" s="294" t="s">
        <v>6</v>
      </c>
      <c r="L10" s="294" t="s">
        <v>7</v>
      </c>
      <c r="M10" s="294" t="s">
        <v>8</v>
      </c>
      <c r="N10" s="294" t="s">
        <v>9</v>
      </c>
      <c r="O10" s="294" t="s">
        <v>10</v>
      </c>
      <c r="P10" s="459" t="s">
        <v>11</v>
      </c>
      <c r="Q10" s="3770" t="s">
        <v>210</v>
      </c>
      <c r="R10" s="3771"/>
      <c r="S10" s="76" t="s">
        <v>211</v>
      </c>
    </row>
    <row r="11" spans="1:19">
      <c r="A11" s="3114" t="s">
        <v>208</v>
      </c>
      <c r="B11" s="3115"/>
      <c r="C11" s="3116"/>
      <c r="D11" s="198">
        <v>4</v>
      </c>
      <c r="E11" s="574"/>
      <c r="F11" s="576"/>
      <c r="G11" s="572">
        <v>1</v>
      </c>
      <c r="H11" s="115"/>
      <c r="I11" s="115"/>
      <c r="J11" s="571">
        <v>1</v>
      </c>
      <c r="K11" s="115"/>
      <c r="L11" s="115"/>
      <c r="M11" s="571">
        <v>1</v>
      </c>
      <c r="N11" s="115"/>
      <c r="O11" s="115"/>
      <c r="P11" s="573">
        <v>1</v>
      </c>
      <c r="Q11" s="2964"/>
      <c r="R11" s="3098"/>
      <c r="S11" s="365"/>
    </row>
    <row r="12" spans="1:19" ht="21.75" customHeight="1" thickBot="1">
      <c r="A12" s="3758" t="s">
        <v>209</v>
      </c>
      <c r="B12" s="3759"/>
      <c r="C12" s="3760"/>
      <c r="D12" s="199">
        <v>12</v>
      </c>
      <c r="E12" s="925"/>
      <c r="F12" s="251"/>
      <c r="G12" s="147">
        <v>6</v>
      </c>
      <c r="H12" s="258">
        <v>6</v>
      </c>
      <c r="I12" s="925"/>
      <c r="J12" s="252"/>
      <c r="K12" s="925"/>
      <c r="L12" s="925"/>
      <c r="M12" s="925"/>
      <c r="N12" s="925"/>
      <c r="O12" s="925"/>
      <c r="P12" s="253"/>
      <c r="Q12" s="566"/>
      <c r="R12" s="567"/>
      <c r="S12" s="365"/>
    </row>
    <row r="13" spans="1:19" ht="24.75" thickBot="1">
      <c r="A13" s="910" t="s">
        <v>212</v>
      </c>
      <c r="B13" s="911"/>
      <c r="C13" s="912"/>
      <c r="D13" s="200">
        <v>10</v>
      </c>
      <c r="E13" s="925"/>
      <c r="F13" s="925"/>
      <c r="G13" s="925"/>
      <c r="H13" s="147">
        <v>5</v>
      </c>
      <c r="I13" s="147">
        <v>5</v>
      </c>
      <c r="J13" s="271"/>
      <c r="K13" s="925"/>
      <c r="L13" s="925"/>
      <c r="M13" s="925"/>
      <c r="N13" s="925"/>
      <c r="O13" s="925"/>
      <c r="P13" s="253"/>
      <c r="Q13" s="324" t="s">
        <v>510</v>
      </c>
      <c r="R13" s="325"/>
      <c r="S13" s="517"/>
    </row>
    <row r="14" spans="1:19">
      <c r="A14" s="910" t="s">
        <v>213</v>
      </c>
      <c r="B14" s="272"/>
      <c r="C14" s="273"/>
      <c r="D14" s="200">
        <v>12</v>
      </c>
      <c r="E14" s="925"/>
      <c r="F14" s="251"/>
      <c r="G14" s="925"/>
      <c r="H14" s="262">
        <v>2</v>
      </c>
      <c r="I14" s="262">
        <v>2</v>
      </c>
      <c r="J14" s="262">
        <v>2</v>
      </c>
      <c r="K14" s="262">
        <v>2</v>
      </c>
      <c r="L14" s="262">
        <v>2</v>
      </c>
      <c r="M14" s="262">
        <v>2</v>
      </c>
      <c r="N14" s="925"/>
      <c r="O14" s="925"/>
      <c r="P14" s="253"/>
      <c r="Q14" s="2951" t="s">
        <v>418</v>
      </c>
      <c r="R14" s="2952"/>
      <c r="S14" s="2953"/>
    </row>
    <row r="15" spans="1:19" ht="24.75" thickBot="1">
      <c r="A15" s="910" t="s">
        <v>214</v>
      </c>
      <c r="B15" s="272"/>
      <c r="C15" s="273"/>
      <c r="D15" s="200">
        <v>40</v>
      </c>
      <c r="E15" s="925"/>
      <c r="F15" s="251"/>
      <c r="G15" s="925"/>
      <c r="H15" s="147">
        <v>5</v>
      </c>
      <c r="I15" s="147">
        <v>5</v>
      </c>
      <c r="J15" s="147">
        <v>5</v>
      </c>
      <c r="K15" s="147">
        <v>5</v>
      </c>
      <c r="L15" s="147">
        <v>5</v>
      </c>
      <c r="M15" s="147">
        <v>5</v>
      </c>
      <c r="N15" s="147">
        <v>5</v>
      </c>
      <c r="O15" s="147">
        <v>5</v>
      </c>
      <c r="P15" s="257"/>
      <c r="Q15" s="73"/>
      <c r="R15" s="74"/>
      <c r="S15" s="75"/>
    </row>
    <row r="16" spans="1:19" ht="24.75" thickBot="1">
      <c r="A16" s="910" t="s">
        <v>710</v>
      </c>
      <c r="B16" s="911"/>
      <c r="C16" s="912"/>
      <c r="D16" s="200">
        <v>12</v>
      </c>
      <c r="E16" s="149"/>
      <c r="F16" s="255"/>
      <c r="G16" s="147">
        <v>3</v>
      </c>
      <c r="H16" s="255"/>
      <c r="I16" s="925"/>
      <c r="J16" s="147">
        <v>3</v>
      </c>
      <c r="K16" s="925"/>
      <c r="L16" s="925"/>
      <c r="M16" s="147">
        <v>3</v>
      </c>
      <c r="N16" s="925"/>
      <c r="O16" s="925"/>
      <c r="P16" s="263">
        <v>3</v>
      </c>
      <c r="Q16" s="324" t="s">
        <v>511</v>
      </c>
      <c r="R16" s="325"/>
      <c r="S16" s="517"/>
    </row>
    <row r="17" spans="1:21" ht="21" customHeight="1">
      <c r="A17" s="3768" t="s">
        <v>215</v>
      </c>
      <c r="B17" s="3769"/>
      <c r="C17" s="3769"/>
      <c r="D17" s="200">
        <v>10</v>
      </c>
      <c r="E17" s="925"/>
      <c r="F17" s="925"/>
      <c r="G17" s="925"/>
      <c r="H17" s="925"/>
      <c r="I17" s="925"/>
      <c r="J17" s="925"/>
      <c r="K17" s="925"/>
      <c r="L17" s="925"/>
      <c r="M17" s="925"/>
      <c r="N17" s="925"/>
      <c r="O17" s="925"/>
      <c r="P17" s="263">
        <v>10</v>
      </c>
      <c r="Q17" s="2951" t="s">
        <v>24</v>
      </c>
      <c r="R17" s="2952"/>
      <c r="S17" s="2953"/>
    </row>
    <row r="18" spans="1:21" ht="24.75" thickBot="1">
      <c r="A18" s="3740"/>
      <c r="B18" s="3741"/>
      <c r="C18" s="3742"/>
      <c r="D18" s="570"/>
      <c r="E18" s="356"/>
      <c r="F18" s="460"/>
      <c r="G18" s="424"/>
      <c r="H18" s="460"/>
      <c r="I18" s="424"/>
      <c r="J18" s="461"/>
      <c r="K18" s="424"/>
      <c r="L18" s="424"/>
      <c r="M18" s="424"/>
      <c r="N18" s="424"/>
      <c r="O18" s="424"/>
      <c r="P18" s="462"/>
      <c r="Q18" s="73"/>
      <c r="R18" s="74"/>
      <c r="S18" s="75"/>
    </row>
    <row r="19" spans="1:21">
      <c r="A19" s="3052"/>
      <c r="B19" s="3053"/>
      <c r="C19" s="3054"/>
      <c r="D19" s="912"/>
      <c r="E19" s="225"/>
      <c r="F19" s="418"/>
      <c r="G19" s="417"/>
      <c r="H19" s="418"/>
      <c r="I19" s="417"/>
      <c r="J19" s="425"/>
      <c r="K19" s="417"/>
      <c r="L19" s="417"/>
      <c r="M19" s="417"/>
      <c r="N19" s="417"/>
      <c r="O19" s="417"/>
      <c r="P19" s="426"/>
      <c r="Q19" s="2868" t="s">
        <v>504</v>
      </c>
      <c r="R19" s="2869"/>
      <c r="S19" s="2870"/>
    </row>
    <row r="20" spans="1:21">
      <c r="A20" s="3052"/>
      <c r="B20" s="3053"/>
      <c r="C20" s="3054"/>
      <c r="D20" s="977"/>
      <c r="E20" s="343"/>
      <c r="F20" s="429"/>
      <c r="G20" s="428"/>
      <c r="H20" s="429"/>
      <c r="I20" s="428"/>
      <c r="J20" s="430"/>
      <c r="K20" s="428"/>
      <c r="L20" s="428"/>
      <c r="M20" s="428"/>
      <c r="N20" s="428"/>
      <c r="O20" s="428"/>
      <c r="P20" s="453"/>
      <c r="Q20" s="3664" t="s">
        <v>12</v>
      </c>
      <c r="R20" s="3665"/>
      <c r="S20" s="82" t="s">
        <v>13</v>
      </c>
    </row>
    <row r="21" spans="1:21">
      <c r="A21" s="975"/>
      <c r="B21" s="976"/>
      <c r="C21" s="977"/>
      <c r="D21" s="977"/>
      <c r="E21" s="435"/>
      <c r="F21" s="436"/>
      <c r="G21" s="435"/>
      <c r="H21" s="436"/>
      <c r="I21" s="435"/>
      <c r="J21" s="437"/>
      <c r="K21" s="435"/>
      <c r="L21" s="435"/>
      <c r="M21" s="435"/>
      <c r="N21" s="435"/>
      <c r="O21" s="435"/>
      <c r="P21" s="438"/>
      <c r="Q21" s="3049">
        <v>5000</v>
      </c>
      <c r="R21" s="3050"/>
      <c r="S21" s="427"/>
    </row>
    <row r="22" spans="1:21">
      <c r="A22" s="975"/>
      <c r="B22" s="976"/>
      <c r="C22" s="977"/>
      <c r="D22" s="977"/>
      <c r="E22" s="435"/>
      <c r="F22" s="436"/>
      <c r="G22" s="435"/>
      <c r="H22" s="436"/>
      <c r="I22" s="435"/>
      <c r="J22" s="437"/>
      <c r="K22" s="435"/>
      <c r="L22" s="435"/>
      <c r="M22" s="435"/>
      <c r="N22" s="435"/>
      <c r="O22" s="435"/>
      <c r="P22" s="438"/>
      <c r="Q22" s="432"/>
      <c r="R22" s="433"/>
      <c r="S22" s="463"/>
      <c r="T22" s="123"/>
    </row>
    <row r="23" spans="1:21" ht="24.75" thickBot="1">
      <c r="A23" s="975"/>
      <c r="B23" s="976"/>
      <c r="C23" s="977"/>
      <c r="D23" s="977"/>
      <c r="E23" s="435"/>
      <c r="F23" s="436"/>
      <c r="G23" s="435"/>
      <c r="H23" s="436"/>
      <c r="I23" s="435"/>
      <c r="J23" s="437"/>
      <c r="K23" s="435"/>
      <c r="L23" s="435"/>
      <c r="M23" s="435"/>
      <c r="N23" s="435"/>
      <c r="O23" s="435"/>
      <c r="P23" s="440"/>
      <c r="Q23" s="3174" t="s">
        <v>14</v>
      </c>
      <c r="R23" s="3175"/>
      <c r="S23" s="896">
        <v>5000</v>
      </c>
      <c r="T23" s="511"/>
      <c r="U23" s="123"/>
    </row>
    <row r="24" spans="1:21" ht="24.75" thickBot="1">
      <c r="A24" s="2894" t="s">
        <v>61</v>
      </c>
      <c r="B24" s="2895"/>
      <c r="C24" s="2896"/>
      <c r="D24" s="92">
        <f>SUM(D11:D23)</f>
        <v>100</v>
      </c>
      <c r="E24" s="93"/>
      <c r="F24" s="94"/>
      <c r="G24" s="93"/>
      <c r="H24" s="94"/>
      <c r="I24" s="93"/>
      <c r="J24" s="94"/>
      <c r="K24" s="95"/>
      <c r="L24" s="95"/>
      <c r="M24" s="95"/>
      <c r="N24" s="95"/>
      <c r="O24" s="95"/>
      <c r="P24" s="96"/>
      <c r="Q24" s="3035" t="s">
        <v>563</v>
      </c>
      <c r="R24" s="3036"/>
      <c r="S24" s="3037"/>
      <c r="T24" s="123"/>
    </row>
    <row r="25" spans="1:21">
      <c r="A25" s="2885" t="s">
        <v>70</v>
      </c>
      <c r="B25" s="2886"/>
      <c r="C25" s="2887"/>
      <c r="D25" s="172" t="s">
        <v>68</v>
      </c>
      <c r="E25" s="97">
        <f>SUM(E13:E23)</f>
        <v>0</v>
      </c>
      <c r="F25" s="97">
        <f>SUM(F11:F24)</f>
        <v>0</v>
      </c>
      <c r="G25" s="97">
        <f>SUM(G11:G23)</f>
        <v>10</v>
      </c>
      <c r="H25" s="97">
        <f>SUM(H11:H23)</f>
        <v>18</v>
      </c>
      <c r="I25" s="97">
        <f>SUM(I13:I23)</f>
        <v>12</v>
      </c>
      <c r="J25" s="97">
        <f>SUM(J11:J23)</f>
        <v>11</v>
      </c>
      <c r="K25" s="97">
        <f>SUM(K13:K23)</f>
        <v>7</v>
      </c>
      <c r="L25" s="97">
        <f t="shared" ref="L25" si="0">SUM(L13:L23)</f>
        <v>7</v>
      </c>
      <c r="M25" s="97">
        <f>SUM(M11:M23)</f>
        <v>11</v>
      </c>
      <c r="N25" s="97">
        <f>SUM(N13:N23)</f>
        <v>5</v>
      </c>
      <c r="O25" s="97">
        <f>SUM(O13:O23)</f>
        <v>5</v>
      </c>
      <c r="P25" s="98">
        <f>SUM(P11:P23)</f>
        <v>14</v>
      </c>
      <c r="Q25" s="2964" t="s">
        <v>216</v>
      </c>
      <c r="R25" s="2965"/>
      <c r="S25" s="2966"/>
    </row>
    <row r="26" spans="1:21">
      <c r="A26" s="2888"/>
      <c r="B26" s="2889"/>
      <c r="C26" s="2890"/>
      <c r="D26" s="175" t="s">
        <v>69</v>
      </c>
      <c r="E26" s="99">
        <f>E25</f>
        <v>0</v>
      </c>
      <c r="F26" s="97">
        <f>SUM(E25:F25)</f>
        <v>0</v>
      </c>
      <c r="G26" s="97">
        <f>SUM(E25:G25)</f>
        <v>10</v>
      </c>
      <c r="H26" s="97">
        <f>SUM(E25:H25)</f>
        <v>28</v>
      </c>
      <c r="I26" s="97">
        <f>SUM(E25:I25)</f>
        <v>40</v>
      </c>
      <c r="J26" s="97">
        <f>SUM(E25:J25)</f>
        <v>51</v>
      </c>
      <c r="K26" s="97">
        <f>SUM(E25:K25)</f>
        <v>58</v>
      </c>
      <c r="L26" s="97">
        <f>SUM(E25:L25)</f>
        <v>65</v>
      </c>
      <c r="M26" s="97">
        <f>SUM(E25:M25)</f>
        <v>76</v>
      </c>
      <c r="N26" s="97">
        <f>SUM(E25:N25)</f>
        <v>81</v>
      </c>
      <c r="O26" s="97">
        <f>SUM(E25:O25)</f>
        <v>86</v>
      </c>
      <c r="P26" s="98">
        <f>SUM(E25:P25)</f>
        <v>100</v>
      </c>
      <c r="Q26" s="3103" t="s">
        <v>762</v>
      </c>
      <c r="R26" s="3104"/>
      <c r="S26" s="3757"/>
    </row>
    <row r="27" spans="1:21">
      <c r="A27" s="2831" t="s">
        <v>71</v>
      </c>
      <c r="B27" s="2832"/>
      <c r="C27" s="2833"/>
      <c r="D27" s="177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2837" t="s">
        <v>587</v>
      </c>
      <c r="R27" s="3051"/>
      <c r="S27" s="2839">
        <f>P28</f>
        <v>0</v>
      </c>
    </row>
    <row r="28" spans="1:21" ht="24.75" thickBot="1">
      <c r="A28" s="2834"/>
      <c r="B28" s="2835"/>
      <c r="C28" s="2836"/>
      <c r="D28" s="182" t="s">
        <v>72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SUM(F27:O27)</f>
        <v>0</v>
      </c>
      <c r="P28" s="106">
        <f>SUM(E27:P27)</f>
        <v>0</v>
      </c>
      <c r="Q28" s="564"/>
      <c r="R28" s="565"/>
      <c r="S28" s="2840"/>
      <c r="T28" s="123"/>
    </row>
    <row r="29" spans="1:21" hidden="1">
      <c r="Q29" s="2847" t="s">
        <v>719</v>
      </c>
      <c r="R29" s="2847"/>
      <c r="S29" s="2847"/>
    </row>
    <row r="30" spans="1:21" hidden="1">
      <c r="Q30" s="458"/>
      <c r="R30" s="865"/>
      <c r="S30" s="275"/>
    </row>
    <row r="31" spans="1:21" hidden="1">
      <c r="Q31" s="2829" t="s">
        <v>720</v>
      </c>
      <c r="R31" s="2829"/>
      <c r="S31" s="2829"/>
    </row>
    <row r="32" spans="1:21" hidden="1">
      <c r="Q32" s="2805" t="s">
        <v>745</v>
      </c>
      <c r="R32" s="2805"/>
      <c r="S32" s="2805"/>
    </row>
  </sheetData>
  <mergeCells count="37">
    <mergeCell ref="Q31:S31"/>
    <mergeCell ref="Q32:S32"/>
    <mergeCell ref="Q23:R23"/>
    <mergeCell ref="Q21:R21"/>
    <mergeCell ref="Q14:S14"/>
    <mergeCell ref="Q17:S17"/>
    <mergeCell ref="Q19:S19"/>
    <mergeCell ref="Q20:R20"/>
    <mergeCell ref="Q25:S25"/>
    <mergeCell ref="Q29:S29"/>
    <mergeCell ref="A27:C28"/>
    <mergeCell ref="Q27:R27"/>
    <mergeCell ref="S27:S28"/>
    <mergeCell ref="A1:S1"/>
    <mergeCell ref="A2:S2"/>
    <mergeCell ref="Q5:S5"/>
    <mergeCell ref="A3:B4"/>
    <mergeCell ref="C3:S4"/>
    <mergeCell ref="Q8:S8"/>
    <mergeCell ref="Q6:S6"/>
    <mergeCell ref="A17:C17"/>
    <mergeCell ref="A9:C10"/>
    <mergeCell ref="E9:P9"/>
    <mergeCell ref="Q10:R10"/>
    <mergeCell ref="A11:C11"/>
    <mergeCell ref="Q11:R11"/>
    <mergeCell ref="A7:B8"/>
    <mergeCell ref="A5:B6"/>
    <mergeCell ref="C5:P6"/>
    <mergeCell ref="A25:C26"/>
    <mergeCell ref="Q24:S24"/>
    <mergeCell ref="Q26:S26"/>
    <mergeCell ref="A12:C12"/>
    <mergeCell ref="A18:C18"/>
    <mergeCell ref="A19:C19"/>
    <mergeCell ref="A20:C20"/>
    <mergeCell ref="A24:C24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Z67"/>
  <sheetViews>
    <sheetView view="pageLayout" zoomScale="70" zoomScaleNormal="80" zoomScalePageLayoutView="70" workbookViewId="0">
      <selection activeCell="C5" sqref="C5"/>
    </sheetView>
  </sheetViews>
  <sheetFormatPr defaultColWidth="8.5703125" defaultRowHeight="24"/>
  <cols>
    <col min="1" max="1" width="8.5703125" style="15"/>
    <col min="2" max="2" width="16.5703125" style="15" customWidth="1"/>
    <col min="3" max="3" width="33" style="15" customWidth="1"/>
    <col min="4" max="4" width="15.42578125" style="15" bestFit="1" customWidth="1"/>
    <col min="5" max="5" width="3.5703125" style="15" bestFit="1" customWidth="1"/>
    <col min="6" max="6" width="3.85546875" style="15" bestFit="1" customWidth="1"/>
    <col min="7" max="7" width="3.5703125" style="15" bestFit="1" customWidth="1"/>
    <col min="8" max="10" width="3.85546875" style="15" bestFit="1" customWidth="1"/>
    <col min="11" max="11" width="4.42578125" style="15" bestFit="1" customWidth="1"/>
    <col min="12" max="12" width="4.5703125" style="15" customWidth="1"/>
    <col min="13" max="13" width="3.85546875" style="15" bestFit="1" customWidth="1"/>
    <col min="14" max="16" width="3.5703125" style="15" bestFit="1" customWidth="1"/>
    <col min="17" max="17" width="8.5703125" style="15"/>
    <col min="18" max="18" width="25" style="15" customWidth="1"/>
    <col min="19" max="19" width="29.140625" style="15" customWidth="1"/>
    <col min="20" max="16384" width="8.5703125" style="15"/>
  </cols>
  <sheetData>
    <row r="1" spans="1:26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26" ht="24.75" thickBot="1">
      <c r="A2" s="2996" t="s">
        <v>765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26" ht="18.75" customHeight="1">
      <c r="A3" s="3761" t="s">
        <v>786</v>
      </c>
      <c r="B3" s="3762"/>
      <c r="C3" s="3319" t="s">
        <v>218</v>
      </c>
      <c r="D3" s="3320"/>
      <c r="E3" s="3320"/>
      <c r="F3" s="3320"/>
      <c r="G3" s="3320"/>
      <c r="H3" s="3320"/>
      <c r="I3" s="3320"/>
      <c r="J3" s="3320"/>
      <c r="K3" s="3320"/>
      <c r="L3" s="3320"/>
      <c r="M3" s="3320"/>
      <c r="N3" s="3320"/>
      <c r="O3" s="3320"/>
      <c r="P3" s="3320"/>
      <c r="Q3" s="3320"/>
      <c r="R3" s="3320"/>
      <c r="S3" s="3321"/>
    </row>
    <row r="4" spans="1:26" ht="19.5" customHeight="1" thickBot="1">
      <c r="A4" s="3763"/>
      <c r="B4" s="3764"/>
      <c r="C4" s="3333"/>
      <c r="D4" s="3334"/>
      <c r="E4" s="3334"/>
      <c r="F4" s="3334"/>
      <c r="G4" s="3334"/>
      <c r="H4" s="3334"/>
      <c r="I4" s="3334"/>
      <c r="J4" s="3334"/>
      <c r="K4" s="3334"/>
      <c r="L4" s="3334"/>
      <c r="M4" s="3334"/>
      <c r="N4" s="3334"/>
      <c r="O4" s="3334"/>
      <c r="P4" s="3334"/>
      <c r="Q4" s="3334"/>
      <c r="R4" s="3334"/>
      <c r="S4" s="3335"/>
      <c r="T4" s="123"/>
      <c r="U4" s="123"/>
      <c r="V4" s="123"/>
      <c r="W4" s="123"/>
      <c r="X4" s="123"/>
      <c r="Y4" s="123"/>
      <c r="Z4" s="123"/>
    </row>
    <row r="5" spans="1:26">
      <c r="A5" s="71" t="s">
        <v>63</v>
      </c>
      <c r="B5" s="395"/>
      <c r="C5" s="292" t="s">
        <v>703</v>
      </c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108"/>
      <c r="Q5" s="3019" t="s">
        <v>564</v>
      </c>
      <c r="R5" s="3020"/>
      <c r="S5" s="3021"/>
      <c r="T5" s="123"/>
      <c r="U5" s="123"/>
      <c r="V5" s="123"/>
      <c r="W5" s="123"/>
      <c r="X5" s="123"/>
      <c r="Y5" s="123"/>
      <c r="Z5" s="123"/>
    </row>
    <row r="6" spans="1:26">
      <c r="A6" s="2871" t="s">
        <v>62</v>
      </c>
      <c r="B6" s="2872"/>
      <c r="C6" s="2875" t="s">
        <v>219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931"/>
      <c r="Q6" s="3460" t="s">
        <v>56</v>
      </c>
      <c r="R6" s="3461"/>
      <c r="S6" s="3462"/>
      <c r="T6" s="123"/>
      <c r="U6" s="123"/>
      <c r="V6" s="123"/>
      <c r="W6" s="123"/>
      <c r="X6" s="123"/>
      <c r="Y6" s="123"/>
      <c r="Z6" s="123"/>
    </row>
    <row r="7" spans="1:26" ht="24.75" thickBot="1">
      <c r="A7" s="2873"/>
      <c r="B7" s="2874"/>
      <c r="C7" s="2877"/>
      <c r="D7" s="2878"/>
      <c r="E7" s="2878"/>
      <c r="F7" s="2878"/>
      <c r="G7" s="2878"/>
      <c r="H7" s="2878"/>
      <c r="I7" s="2878"/>
      <c r="J7" s="2878"/>
      <c r="K7" s="2878"/>
      <c r="L7" s="2878"/>
      <c r="M7" s="2878"/>
      <c r="N7" s="2878"/>
      <c r="O7" s="2878"/>
      <c r="P7" s="2957"/>
      <c r="Q7" s="329" t="s">
        <v>613</v>
      </c>
      <c r="R7" s="80"/>
      <c r="S7" s="81"/>
      <c r="T7" s="123"/>
      <c r="U7" s="123"/>
      <c r="V7" s="123"/>
      <c r="W7" s="123"/>
      <c r="X7" s="123"/>
      <c r="Y7" s="123"/>
      <c r="Z7" s="123"/>
    </row>
    <row r="8" spans="1:26">
      <c r="A8" s="2903" t="s">
        <v>499</v>
      </c>
      <c r="B8" s="2904"/>
      <c r="C8" s="2904"/>
      <c r="D8" s="164" t="s">
        <v>585</v>
      </c>
      <c r="E8" s="2910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2954" t="s">
        <v>59</v>
      </c>
      <c r="R8" s="2955"/>
      <c r="S8" s="2956"/>
      <c r="T8" s="123"/>
      <c r="U8" s="123"/>
      <c r="V8" s="123"/>
      <c r="W8" s="123"/>
      <c r="X8" s="123"/>
      <c r="Y8" s="123"/>
      <c r="Z8" s="123"/>
    </row>
    <row r="9" spans="1:26" ht="24.75" thickBot="1">
      <c r="A9" s="3587"/>
      <c r="B9" s="3588"/>
      <c r="C9" s="3588"/>
      <c r="D9" s="186" t="s">
        <v>60</v>
      </c>
      <c r="E9" s="293" t="s">
        <v>0</v>
      </c>
      <c r="F9" s="295" t="s">
        <v>1</v>
      </c>
      <c r="G9" s="459" t="s">
        <v>2</v>
      </c>
      <c r="H9" s="294" t="s">
        <v>3</v>
      </c>
      <c r="I9" s="294" t="s">
        <v>4</v>
      </c>
      <c r="J9" s="294" t="s">
        <v>5</v>
      </c>
      <c r="K9" s="294" t="s">
        <v>6</v>
      </c>
      <c r="L9" s="294" t="s">
        <v>7</v>
      </c>
      <c r="M9" s="294" t="s">
        <v>8</v>
      </c>
      <c r="N9" s="294" t="s">
        <v>9</v>
      </c>
      <c r="O9" s="294" t="s">
        <v>10</v>
      </c>
      <c r="P9" s="296" t="s">
        <v>11</v>
      </c>
      <c r="Q9" s="123"/>
      <c r="R9" s="123"/>
      <c r="S9" s="1006"/>
      <c r="T9" s="123"/>
      <c r="U9" s="123"/>
      <c r="V9" s="123"/>
      <c r="W9" s="123"/>
      <c r="X9" s="123"/>
      <c r="Y9" s="123"/>
      <c r="Z9" s="123"/>
    </row>
    <row r="10" spans="1:26" ht="24.75" thickBot="1">
      <c r="A10" s="3772" t="s">
        <v>208</v>
      </c>
      <c r="B10" s="3773"/>
      <c r="C10" s="3773"/>
      <c r="D10" s="189">
        <f>SUM(E10:P10)</f>
        <v>5</v>
      </c>
      <c r="E10" s="1034"/>
      <c r="F10" s="1035"/>
      <c r="G10" s="190">
        <v>5</v>
      </c>
      <c r="H10" s="1035"/>
      <c r="I10" s="1035"/>
      <c r="J10" s="1035"/>
      <c r="K10" s="1035"/>
      <c r="L10" s="1035"/>
      <c r="M10" s="1035"/>
      <c r="N10" s="1035"/>
      <c r="O10" s="1035"/>
      <c r="P10" s="1036"/>
      <c r="Q10" s="1001" t="s">
        <v>525</v>
      </c>
      <c r="R10" s="325"/>
      <c r="S10" s="326" t="s">
        <v>502</v>
      </c>
      <c r="T10" s="123"/>
      <c r="U10" s="123"/>
      <c r="V10" s="123"/>
      <c r="W10" s="123"/>
      <c r="X10" s="123"/>
      <c r="Y10" s="123"/>
      <c r="Z10" s="123"/>
    </row>
    <row r="11" spans="1:26" ht="21" customHeight="1">
      <c r="A11" s="3768" t="s">
        <v>220</v>
      </c>
      <c r="B11" s="3769"/>
      <c r="C11" s="3769"/>
      <c r="D11" s="3778">
        <f>SUM(E11:P12)</f>
        <v>20</v>
      </c>
      <c r="E11" s="3779"/>
      <c r="F11" s="3779"/>
      <c r="G11" s="3782">
        <v>5</v>
      </c>
      <c r="H11" s="3779"/>
      <c r="I11" s="3779"/>
      <c r="J11" s="3782">
        <v>5</v>
      </c>
      <c r="K11" s="3779"/>
      <c r="L11" s="3779"/>
      <c r="M11" s="3782">
        <v>5</v>
      </c>
      <c r="N11" s="3779"/>
      <c r="O11" s="3779"/>
      <c r="P11" s="3783">
        <v>5</v>
      </c>
      <c r="Q11" s="3774" t="s">
        <v>221</v>
      </c>
      <c r="R11" s="3775"/>
      <c r="S11" s="512" t="s">
        <v>488</v>
      </c>
      <c r="T11" s="123"/>
      <c r="U11" s="123"/>
      <c r="V11" s="123"/>
      <c r="W11" s="123"/>
      <c r="X11" s="123"/>
      <c r="Y11" s="123"/>
      <c r="Z11" s="123"/>
    </row>
    <row r="12" spans="1:26" ht="24.75" thickBot="1">
      <c r="A12" s="3768" t="s">
        <v>489</v>
      </c>
      <c r="B12" s="3769"/>
      <c r="C12" s="3769"/>
      <c r="D12" s="3778"/>
      <c r="E12" s="3779"/>
      <c r="F12" s="3779"/>
      <c r="G12" s="3782"/>
      <c r="H12" s="3779"/>
      <c r="I12" s="3779"/>
      <c r="J12" s="3782"/>
      <c r="K12" s="3779"/>
      <c r="L12" s="3779"/>
      <c r="M12" s="3782"/>
      <c r="N12" s="3779"/>
      <c r="O12" s="3779"/>
      <c r="P12" s="3783"/>
      <c r="Q12" s="884"/>
      <c r="R12" s="919"/>
      <c r="S12" s="187"/>
      <c r="T12" s="123"/>
      <c r="U12" s="123"/>
      <c r="V12" s="123"/>
      <c r="W12" s="123"/>
      <c r="X12" s="123"/>
      <c r="Y12" s="123"/>
      <c r="Z12" s="123"/>
    </row>
    <row r="13" spans="1:26" ht="24.75" thickBot="1">
      <c r="A13" s="3776" t="s">
        <v>448</v>
      </c>
      <c r="B13" s="3777"/>
      <c r="C13" s="3777"/>
      <c r="D13" s="924">
        <f>SUM(E13:P13)</f>
        <v>9</v>
      </c>
      <c r="E13" s="925"/>
      <c r="F13" s="925"/>
      <c r="G13" s="925"/>
      <c r="H13" s="925"/>
      <c r="I13" s="925"/>
      <c r="J13" s="147">
        <v>3</v>
      </c>
      <c r="K13" s="925"/>
      <c r="L13" s="925"/>
      <c r="M13" s="147">
        <v>3</v>
      </c>
      <c r="N13" s="149"/>
      <c r="O13" s="149"/>
      <c r="P13" s="263">
        <v>3</v>
      </c>
      <c r="Q13" s="1001" t="s">
        <v>626</v>
      </c>
      <c r="R13" s="325"/>
      <c r="S13" s="517"/>
      <c r="T13" s="123"/>
      <c r="U13" s="123"/>
      <c r="V13" s="123"/>
      <c r="W13" s="123"/>
      <c r="X13" s="123"/>
      <c r="Y13" s="123"/>
      <c r="Z13" s="123"/>
    </row>
    <row r="14" spans="1:26">
      <c r="A14" s="923" t="s">
        <v>222</v>
      </c>
      <c r="B14" s="148"/>
      <c r="C14" s="148"/>
      <c r="D14" s="924">
        <f t="shared" ref="D14:D17" si="0">SUM(E14:P14)</f>
        <v>18</v>
      </c>
      <c r="E14" s="925"/>
      <c r="F14" s="925"/>
      <c r="G14" s="925"/>
      <c r="H14" s="147">
        <v>2</v>
      </c>
      <c r="I14" s="147">
        <v>2</v>
      </c>
      <c r="J14" s="147">
        <v>2</v>
      </c>
      <c r="K14" s="147">
        <v>2</v>
      </c>
      <c r="L14" s="147">
        <v>2</v>
      </c>
      <c r="M14" s="147">
        <v>2</v>
      </c>
      <c r="N14" s="147">
        <v>2</v>
      </c>
      <c r="O14" s="147">
        <v>2</v>
      </c>
      <c r="P14" s="263">
        <v>2</v>
      </c>
      <c r="Q14" s="3780" t="s">
        <v>490</v>
      </c>
      <c r="R14" s="3780"/>
      <c r="S14" s="3781"/>
      <c r="T14" s="123"/>
      <c r="U14" s="123"/>
      <c r="V14" s="123"/>
      <c r="W14" s="123"/>
      <c r="X14" s="123"/>
      <c r="Y14" s="123"/>
      <c r="Z14" s="123"/>
    </row>
    <row r="15" spans="1:26" ht="24.75" thickBot="1">
      <c r="A15" s="3776" t="s">
        <v>223</v>
      </c>
      <c r="B15" s="3777"/>
      <c r="C15" s="3777"/>
      <c r="D15" s="924">
        <f>SUM(E15:P15)</f>
        <v>35</v>
      </c>
      <c r="E15" s="925"/>
      <c r="F15" s="925"/>
      <c r="G15" s="925"/>
      <c r="H15" s="925"/>
      <c r="I15" s="925"/>
      <c r="J15" s="928">
        <v>5</v>
      </c>
      <c r="K15" s="928">
        <v>5</v>
      </c>
      <c r="L15" s="928">
        <v>5</v>
      </c>
      <c r="M15" s="928">
        <v>5</v>
      </c>
      <c r="N15" s="928">
        <v>5</v>
      </c>
      <c r="O15" s="928">
        <v>5</v>
      </c>
      <c r="P15" s="1003">
        <v>5</v>
      </c>
      <c r="Q15" s="1004"/>
      <c r="R15" s="1005"/>
      <c r="S15" s="1006"/>
      <c r="T15" s="123"/>
      <c r="U15" s="123"/>
      <c r="V15" s="123"/>
      <c r="W15" s="123"/>
      <c r="X15" s="123"/>
      <c r="Y15" s="123"/>
      <c r="Z15" s="123"/>
    </row>
    <row r="16" spans="1:26" ht="24.75" thickBot="1">
      <c r="A16" s="3776" t="s">
        <v>710</v>
      </c>
      <c r="B16" s="3777"/>
      <c r="C16" s="3777"/>
      <c r="D16" s="924">
        <f t="shared" si="0"/>
        <v>10</v>
      </c>
      <c r="E16" s="149"/>
      <c r="F16" s="149"/>
      <c r="G16" s="147">
        <v>2.5</v>
      </c>
      <c r="H16" s="149"/>
      <c r="I16" s="925"/>
      <c r="J16" s="147">
        <v>2.5</v>
      </c>
      <c r="K16" s="925"/>
      <c r="L16" s="925"/>
      <c r="M16" s="147">
        <v>2.5</v>
      </c>
      <c r="N16" s="149"/>
      <c r="O16" s="149"/>
      <c r="P16" s="263">
        <v>2.5</v>
      </c>
      <c r="Q16" s="1001" t="s">
        <v>511</v>
      </c>
      <c r="R16" s="325"/>
      <c r="S16" s="517"/>
      <c r="T16" s="123"/>
      <c r="U16" s="123"/>
      <c r="V16" s="123"/>
      <c r="W16" s="123"/>
      <c r="X16" s="123"/>
      <c r="Y16" s="123"/>
      <c r="Z16" s="123"/>
    </row>
    <row r="17" spans="1:26" ht="21" customHeight="1">
      <c r="A17" s="3768" t="s">
        <v>215</v>
      </c>
      <c r="B17" s="3769"/>
      <c r="C17" s="3769"/>
      <c r="D17" s="924">
        <f t="shared" si="0"/>
        <v>3</v>
      </c>
      <c r="E17" s="925"/>
      <c r="F17" s="925"/>
      <c r="G17" s="925"/>
      <c r="H17" s="925"/>
      <c r="I17" s="925"/>
      <c r="J17" s="925"/>
      <c r="K17" s="925"/>
      <c r="L17" s="925"/>
      <c r="M17" s="925"/>
      <c r="N17" s="925"/>
      <c r="O17" s="149"/>
      <c r="P17" s="263">
        <v>3</v>
      </c>
      <c r="Q17" s="2952" t="s">
        <v>491</v>
      </c>
      <c r="R17" s="2952"/>
      <c r="S17" s="2953"/>
      <c r="T17" s="123"/>
      <c r="U17" s="123"/>
      <c r="V17" s="123"/>
      <c r="W17" s="123"/>
      <c r="X17" s="123"/>
      <c r="Y17" s="123"/>
      <c r="Z17" s="123"/>
    </row>
    <row r="18" spans="1:26" ht="24.75" thickBot="1">
      <c r="A18" s="3755"/>
      <c r="B18" s="3756"/>
      <c r="C18" s="3756"/>
      <c r="D18" s="192"/>
      <c r="E18" s="191"/>
      <c r="F18" s="191"/>
      <c r="G18" s="193"/>
      <c r="H18" s="193"/>
      <c r="I18" s="193"/>
      <c r="J18" s="193"/>
      <c r="K18" s="193"/>
      <c r="L18" s="193"/>
      <c r="M18" s="193"/>
      <c r="N18" s="193"/>
      <c r="O18" s="193"/>
      <c r="P18" s="800"/>
      <c r="Q18" s="3784" t="s">
        <v>492</v>
      </c>
      <c r="R18" s="3785"/>
      <c r="S18" s="188"/>
      <c r="T18" s="123"/>
      <c r="U18" s="123"/>
      <c r="V18" s="123"/>
      <c r="W18" s="123"/>
      <c r="X18" s="123"/>
      <c r="Y18" s="123"/>
      <c r="Z18" s="123"/>
    </row>
    <row r="19" spans="1:26" ht="24.75" thickBot="1">
      <c r="A19" s="810"/>
      <c r="B19" s="811"/>
      <c r="C19" s="812"/>
      <c r="D19" s="813"/>
      <c r="E19" s="813"/>
      <c r="F19" s="981"/>
      <c r="G19" s="814"/>
      <c r="H19" s="981"/>
      <c r="I19" s="814"/>
      <c r="J19" s="464"/>
      <c r="K19" s="814"/>
      <c r="L19" s="814"/>
      <c r="M19" s="814"/>
      <c r="N19" s="814"/>
      <c r="O19" s="814"/>
      <c r="P19" s="1002"/>
      <c r="Q19" s="3036" t="s">
        <v>504</v>
      </c>
      <c r="R19" s="3036"/>
      <c r="S19" s="3037"/>
      <c r="T19" s="123"/>
      <c r="U19" s="123"/>
      <c r="V19" s="123"/>
      <c r="W19" s="123"/>
      <c r="X19" s="123"/>
      <c r="Y19" s="123"/>
      <c r="Z19" s="123"/>
    </row>
    <row r="20" spans="1:26">
      <c r="A20" s="3155"/>
      <c r="B20" s="3156"/>
      <c r="C20" s="3157"/>
      <c r="D20" s="200"/>
      <c r="E20" s="77"/>
      <c r="F20" s="84"/>
      <c r="G20" s="83"/>
      <c r="H20" s="84"/>
      <c r="I20" s="83"/>
      <c r="J20" s="85"/>
      <c r="K20" s="83"/>
      <c r="L20" s="83"/>
      <c r="M20" s="83"/>
      <c r="N20" s="83"/>
      <c r="O20" s="83"/>
      <c r="P20" s="87"/>
      <c r="Q20" s="3112" t="s">
        <v>12</v>
      </c>
      <c r="R20" s="3113"/>
      <c r="S20" s="213" t="s">
        <v>13</v>
      </c>
      <c r="T20" s="123"/>
      <c r="U20" s="123"/>
      <c r="V20" s="123"/>
      <c r="W20" s="123"/>
      <c r="X20" s="123"/>
      <c r="Y20" s="123"/>
      <c r="Z20" s="123"/>
    </row>
    <row r="21" spans="1:26">
      <c r="A21" s="3155"/>
      <c r="B21" s="3156"/>
      <c r="C21" s="3157"/>
      <c r="D21" s="166"/>
      <c r="E21" s="83"/>
      <c r="F21" s="84"/>
      <c r="G21" s="83"/>
      <c r="H21" s="84"/>
      <c r="I21" s="83"/>
      <c r="J21" s="85"/>
      <c r="K21" s="83"/>
      <c r="L21" s="83"/>
      <c r="M21" s="83"/>
      <c r="N21" s="83"/>
      <c r="O21" s="83"/>
      <c r="P21" s="87"/>
      <c r="Q21" s="3786">
        <f>SUM(D38)</f>
        <v>300000</v>
      </c>
      <c r="R21" s="3787"/>
      <c r="S21" s="119">
        <v>0</v>
      </c>
      <c r="T21" s="123"/>
      <c r="U21" s="123"/>
      <c r="V21" s="123"/>
      <c r="W21" s="123"/>
      <c r="X21" s="123"/>
      <c r="Y21" s="123"/>
      <c r="Z21" s="123"/>
    </row>
    <row r="22" spans="1:26" ht="24.75" thickBot="1">
      <c r="A22" s="3155"/>
      <c r="B22" s="3156"/>
      <c r="C22" s="3157"/>
      <c r="D22" s="166"/>
      <c r="E22" s="83"/>
      <c r="F22" s="84"/>
      <c r="G22" s="83"/>
      <c r="H22" s="84"/>
      <c r="I22" s="83"/>
      <c r="J22" s="85"/>
      <c r="K22" s="83"/>
      <c r="L22" s="83"/>
      <c r="M22" s="83"/>
      <c r="N22" s="83"/>
      <c r="O22" s="83"/>
      <c r="P22" s="87"/>
      <c r="Q22" s="2968" t="s">
        <v>14</v>
      </c>
      <c r="R22" s="2969"/>
      <c r="S22" s="675">
        <f>+Q21+S21</f>
        <v>300000</v>
      </c>
      <c r="T22" s="123"/>
      <c r="U22" s="123"/>
      <c r="V22" s="123"/>
      <c r="W22" s="123"/>
      <c r="X22" s="123"/>
      <c r="Y22" s="123"/>
      <c r="Z22" s="123"/>
    </row>
    <row r="23" spans="1:26" ht="24.75" thickBot="1">
      <c r="A23" s="3003"/>
      <c r="B23" s="3004"/>
      <c r="C23" s="3005"/>
      <c r="D23" s="167"/>
      <c r="E23" s="88"/>
      <c r="F23" s="89"/>
      <c r="G23" s="88"/>
      <c r="H23" s="89"/>
      <c r="I23" s="88"/>
      <c r="J23" s="90"/>
      <c r="K23" s="88"/>
      <c r="L23" s="88"/>
      <c r="M23" s="88"/>
      <c r="N23" s="88"/>
      <c r="O23" s="88"/>
      <c r="P23" s="91"/>
      <c r="Q23" s="3035" t="s">
        <v>563</v>
      </c>
      <c r="R23" s="3036"/>
      <c r="S23" s="3037"/>
      <c r="T23" s="123"/>
      <c r="U23" s="123"/>
      <c r="V23" s="123"/>
      <c r="W23" s="123"/>
      <c r="X23" s="123"/>
      <c r="Y23" s="123"/>
      <c r="Z23" s="123"/>
    </row>
    <row r="24" spans="1:26">
      <c r="A24" s="2894" t="s">
        <v>61</v>
      </c>
      <c r="B24" s="2895"/>
      <c r="C24" s="2896"/>
      <c r="D24" s="92">
        <f>+D10+D11+D13+D14+D15+D16+D17</f>
        <v>100</v>
      </c>
      <c r="E24" s="168"/>
      <c r="F24" s="169"/>
      <c r="G24" s="168"/>
      <c r="H24" s="169"/>
      <c r="I24" s="168"/>
      <c r="J24" s="169"/>
      <c r="K24" s="170"/>
      <c r="L24" s="170"/>
      <c r="M24" s="170"/>
      <c r="N24" s="170"/>
      <c r="O24" s="170"/>
      <c r="P24" s="171"/>
      <c r="Q24" s="2951" t="s">
        <v>216</v>
      </c>
      <c r="R24" s="2952"/>
      <c r="S24" s="2953"/>
    </row>
    <row r="25" spans="1:26">
      <c r="A25" s="2885" t="s">
        <v>70</v>
      </c>
      <c r="B25" s="2886"/>
      <c r="C25" s="2887"/>
      <c r="D25" s="172" t="s">
        <v>68</v>
      </c>
      <c r="E25" s="173">
        <f t="shared" ref="E25:P25" si="1">SUM(E10:E23)</f>
        <v>0</v>
      </c>
      <c r="F25" s="173">
        <f t="shared" si="1"/>
        <v>0</v>
      </c>
      <c r="G25" s="173">
        <f>SUM(G10:G23)</f>
        <v>12.5</v>
      </c>
      <c r="H25" s="173">
        <f>SUM(H10:H23)</f>
        <v>2</v>
      </c>
      <c r="I25" s="173">
        <f t="shared" si="1"/>
        <v>2</v>
      </c>
      <c r="J25" s="173">
        <f t="shared" si="1"/>
        <v>17.5</v>
      </c>
      <c r="K25" s="173">
        <f t="shared" si="1"/>
        <v>7</v>
      </c>
      <c r="L25" s="173">
        <f t="shared" si="1"/>
        <v>7</v>
      </c>
      <c r="M25" s="173">
        <f t="shared" si="1"/>
        <v>17.5</v>
      </c>
      <c r="N25" s="173">
        <f t="shared" si="1"/>
        <v>7</v>
      </c>
      <c r="O25" s="173">
        <f t="shared" si="1"/>
        <v>7</v>
      </c>
      <c r="P25" s="174">
        <f t="shared" si="1"/>
        <v>20.5</v>
      </c>
      <c r="Q25" s="3103" t="s">
        <v>217</v>
      </c>
      <c r="R25" s="3104"/>
      <c r="S25" s="3757"/>
    </row>
    <row r="26" spans="1:26">
      <c r="A26" s="2888"/>
      <c r="B26" s="2889"/>
      <c r="C26" s="2890"/>
      <c r="D26" s="175" t="s">
        <v>69</v>
      </c>
      <c r="E26" s="176">
        <f>E25</f>
        <v>0</v>
      </c>
      <c r="F26" s="173">
        <f>SUM(E25:F25)</f>
        <v>0</v>
      </c>
      <c r="G26" s="173">
        <f>SUM(E25:G25)</f>
        <v>12.5</v>
      </c>
      <c r="H26" s="173">
        <f>SUM(E25:H25)</f>
        <v>14.5</v>
      </c>
      <c r="I26" s="173">
        <f>SUM(E25:I25)</f>
        <v>16.5</v>
      </c>
      <c r="J26" s="173">
        <f>SUM(E25:J25)</f>
        <v>34</v>
      </c>
      <c r="K26" s="173">
        <f>SUM(E25:K25)</f>
        <v>41</v>
      </c>
      <c r="L26" s="173">
        <f>SUM(E25:L25)</f>
        <v>48</v>
      </c>
      <c r="M26" s="173">
        <f>SUM(E25:M25)</f>
        <v>65.5</v>
      </c>
      <c r="N26" s="173">
        <f>SUM(E25:N25)</f>
        <v>72.5</v>
      </c>
      <c r="O26" s="173">
        <f>SUM(E25:O25)</f>
        <v>79.5</v>
      </c>
      <c r="P26" s="174">
        <f>SUM(E25:P25)</f>
        <v>100</v>
      </c>
      <c r="Q26" s="2938"/>
      <c r="R26" s="2939"/>
      <c r="S26" s="2940"/>
    </row>
    <row r="27" spans="1:26" ht="21" customHeight="1">
      <c r="A27" s="2831" t="s">
        <v>71</v>
      </c>
      <c r="B27" s="2832"/>
      <c r="C27" s="2833"/>
      <c r="D27" s="177" t="s">
        <v>68</v>
      </c>
      <c r="E27" s="178"/>
      <c r="F27" s="179"/>
      <c r="G27" s="178"/>
      <c r="H27" s="179"/>
      <c r="I27" s="178"/>
      <c r="J27" s="179"/>
      <c r="K27" s="180"/>
      <c r="L27" s="180"/>
      <c r="M27" s="180"/>
      <c r="N27" s="180"/>
      <c r="O27" s="180"/>
      <c r="P27" s="181"/>
      <c r="Q27" s="2837" t="s">
        <v>813</v>
      </c>
      <c r="R27" s="2838"/>
      <c r="S27" s="2839">
        <f>P28</f>
        <v>0</v>
      </c>
    </row>
    <row r="28" spans="1:26" ht="24.75" thickBot="1">
      <c r="A28" s="2834"/>
      <c r="B28" s="2835"/>
      <c r="C28" s="2836"/>
      <c r="D28" s="182" t="s">
        <v>72</v>
      </c>
      <c r="E28" s="183">
        <f>E27</f>
        <v>0</v>
      </c>
      <c r="F28" s="184">
        <f>SUM(E27:F27)</f>
        <v>0</v>
      </c>
      <c r="G28" s="184">
        <f>SUM(E27:G27)</f>
        <v>0</v>
      </c>
      <c r="H28" s="184">
        <f>SUM(E27:H27)</f>
        <v>0</v>
      </c>
      <c r="I28" s="184">
        <f>SUM(E27:I27)</f>
        <v>0</v>
      </c>
      <c r="J28" s="184">
        <f>SUM(E27:J27)</f>
        <v>0</v>
      </c>
      <c r="K28" s="184">
        <f>SUM(E27:K27)</f>
        <v>0</v>
      </c>
      <c r="L28" s="184">
        <f>SUM(E27:L27)</f>
        <v>0</v>
      </c>
      <c r="M28" s="184">
        <f>SUM(E27:M27)</f>
        <v>0</v>
      </c>
      <c r="N28" s="184">
        <f>SUM(E27:N27)</f>
        <v>0</v>
      </c>
      <c r="O28" s="184">
        <f>SUM(E27:O27)</f>
        <v>0</v>
      </c>
      <c r="P28" s="185">
        <f>SUM(E27:P27)</f>
        <v>0</v>
      </c>
      <c r="Q28" s="3788" t="s">
        <v>814</v>
      </c>
      <c r="R28" s="3789"/>
      <c r="S28" s="2840"/>
    </row>
    <row r="29" spans="1:26" hidden="1">
      <c r="Q29" s="2847" t="s">
        <v>719</v>
      </c>
      <c r="R29" s="2847"/>
      <c r="S29" s="2847"/>
    </row>
    <row r="30" spans="1:26" hidden="1">
      <c r="Q30" s="458"/>
      <c r="R30" s="865"/>
      <c r="S30" s="275"/>
    </row>
    <row r="31" spans="1:26" hidden="1">
      <c r="Q31" s="2829" t="s">
        <v>720</v>
      </c>
      <c r="R31" s="2829"/>
      <c r="S31" s="2829"/>
    </row>
    <row r="32" spans="1:26" hidden="1">
      <c r="Q32" s="2805" t="s">
        <v>746</v>
      </c>
      <c r="R32" s="2805"/>
      <c r="S32" s="2805"/>
    </row>
    <row r="36" spans="1:19" hidden="1"/>
    <row r="37" spans="1:19" ht="24.75" hidden="1" thickBot="1">
      <c r="A37" s="3086" t="s">
        <v>64</v>
      </c>
      <c r="B37" s="3087"/>
      <c r="C37" s="3609"/>
      <c r="D37" s="3086" t="s">
        <v>66</v>
      </c>
      <c r="E37" s="3087"/>
      <c r="F37" s="3087"/>
      <c r="G37" s="3087"/>
      <c r="H37" s="3087"/>
      <c r="I37" s="3087"/>
      <c r="J37" s="3087"/>
      <c r="K37" s="3087"/>
      <c r="L37" s="3087"/>
      <c r="M37" s="3087"/>
      <c r="N37" s="3087"/>
      <c r="O37" s="3087"/>
      <c r="P37" s="3609"/>
      <c r="Q37" s="3090" t="s">
        <v>65</v>
      </c>
      <c r="R37" s="3090"/>
      <c r="S37" s="3091"/>
    </row>
    <row r="38" spans="1:19" ht="20.25" hidden="1" customHeight="1">
      <c r="A38" s="3076" t="s">
        <v>224</v>
      </c>
      <c r="B38" s="3077"/>
      <c r="C38" s="3300"/>
      <c r="D38" s="3611">
        <v>300000</v>
      </c>
      <c r="E38" s="3079"/>
      <c r="F38" s="3079"/>
      <c r="G38" s="3079"/>
      <c r="H38" s="3079"/>
      <c r="I38" s="3079"/>
      <c r="J38" s="3079"/>
      <c r="K38" s="3079"/>
      <c r="L38" s="3079"/>
      <c r="M38" s="3079"/>
      <c r="N38" s="3079"/>
      <c r="O38" s="3079"/>
      <c r="P38" s="3612"/>
      <c r="Q38" s="3790" t="s">
        <v>226</v>
      </c>
      <c r="R38" s="3791"/>
      <c r="S38" s="3792"/>
    </row>
    <row r="39" spans="1:19" ht="20.25" hidden="1" customHeight="1">
      <c r="A39" s="3076"/>
      <c r="B39" s="3077"/>
      <c r="C39" s="3300"/>
      <c r="D39" s="3611"/>
      <c r="E39" s="3079"/>
      <c r="F39" s="3079"/>
      <c r="G39" s="3079"/>
      <c r="H39" s="3079"/>
      <c r="I39" s="3079"/>
      <c r="J39" s="3079"/>
      <c r="K39" s="3079"/>
      <c r="L39" s="3079"/>
      <c r="M39" s="3079"/>
      <c r="N39" s="3079"/>
      <c r="O39" s="3079"/>
      <c r="P39" s="3612"/>
      <c r="Q39" s="3793" t="s">
        <v>493</v>
      </c>
      <c r="R39" s="3794"/>
      <c r="S39" s="3795"/>
    </row>
    <row r="40" spans="1:19" hidden="1">
      <c r="A40" s="3611"/>
      <c r="B40" s="3079"/>
      <c r="C40" s="3612"/>
      <c r="D40" s="3611"/>
      <c r="E40" s="3079"/>
      <c r="F40" s="3079"/>
      <c r="G40" s="3079"/>
      <c r="H40" s="3079"/>
      <c r="I40" s="3079"/>
      <c r="J40" s="3079"/>
      <c r="K40" s="3079"/>
      <c r="L40" s="3079"/>
      <c r="M40" s="3079"/>
      <c r="N40" s="3079"/>
      <c r="O40" s="3079"/>
      <c r="P40" s="3612"/>
      <c r="Q40" s="3796"/>
      <c r="R40" s="3096"/>
      <c r="S40" s="3097"/>
    </row>
    <row r="41" spans="1:19" hidden="1">
      <c r="A41" s="3611"/>
      <c r="B41" s="3079"/>
      <c r="C41" s="3612"/>
      <c r="D41" s="3611"/>
      <c r="E41" s="3079"/>
      <c r="F41" s="3079"/>
      <c r="G41" s="3079"/>
      <c r="H41" s="3079"/>
      <c r="I41" s="3079"/>
      <c r="J41" s="3079"/>
      <c r="K41" s="3079"/>
      <c r="L41" s="3079"/>
      <c r="M41" s="3079"/>
      <c r="N41" s="3079"/>
      <c r="O41" s="3079"/>
      <c r="P41" s="3612"/>
      <c r="Q41" s="3796"/>
      <c r="R41" s="3096"/>
      <c r="S41" s="3097"/>
    </row>
    <row r="42" spans="1:19" hidden="1">
      <c r="A42" s="3611"/>
      <c r="B42" s="3079"/>
      <c r="C42" s="3612"/>
      <c r="D42" s="3611"/>
      <c r="E42" s="3079"/>
      <c r="F42" s="3079"/>
      <c r="G42" s="3079"/>
      <c r="H42" s="3079"/>
      <c r="I42" s="3079"/>
      <c r="J42" s="3079"/>
      <c r="K42" s="3079"/>
      <c r="L42" s="3079"/>
      <c r="M42" s="3079"/>
      <c r="N42" s="3079"/>
      <c r="O42" s="3079"/>
      <c r="P42" s="3612"/>
      <c r="Q42" s="3796"/>
      <c r="R42" s="3096"/>
      <c r="S42" s="3097"/>
    </row>
    <row r="43" spans="1:19" hidden="1">
      <c r="A43" s="3611"/>
      <c r="B43" s="3079"/>
      <c r="C43" s="3612"/>
      <c r="D43" s="3611"/>
      <c r="E43" s="3079"/>
      <c r="F43" s="3079"/>
      <c r="G43" s="3079"/>
      <c r="H43" s="3079"/>
      <c r="I43" s="3079"/>
      <c r="J43" s="3079"/>
      <c r="K43" s="3079"/>
      <c r="L43" s="3079"/>
      <c r="M43" s="3079"/>
      <c r="N43" s="3079"/>
      <c r="O43" s="3079"/>
      <c r="P43" s="3612"/>
      <c r="Q43" s="3796"/>
      <c r="R43" s="3096"/>
      <c r="S43" s="3097"/>
    </row>
    <row r="44" spans="1:19" hidden="1">
      <c r="A44" s="3611"/>
      <c r="B44" s="3079"/>
      <c r="C44" s="3612"/>
      <c r="D44" s="3611"/>
      <c r="E44" s="3079"/>
      <c r="F44" s="3079"/>
      <c r="G44" s="3079"/>
      <c r="H44" s="3079"/>
      <c r="I44" s="3079"/>
      <c r="J44" s="3079"/>
      <c r="K44" s="3079"/>
      <c r="L44" s="3079"/>
      <c r="M44" s="3079"/>
      <c r="N44" s="3079"/>
      <c r="O44" s="3079"/>
      <c r="P44" s="3612"/>
      <c r="Q44" s="3796"/>
      <c r="R44" s="3096"/>
      <c r="S44" s="3097"/>
    </row>
    <row r="45" spans="1:19" hidden="1">
      <c r="A45" s="3611"/>
      <c r="B45" s="3079"/>
      <c r="C45" s="3612"/>
      <c r="D45" s="3611"/>
      <c r="E45" s="3079"/>
      <c r="F45" s="3079"/>
      <c r="G45" s="3079"/>
      <c r="H45" s="3079"/>
      <c r="I45" s="3079"/>
      <c r="J45" s="3079"/>
      <c r="K45" s="3079"/>
      <c r="L45" s="3079"/>
      <c r="M45" s="3079"/>
      <c r="N45" s="3079"/>
      <c r="O45" s="3079"/>
      <c r="P45" s="3612"/>
      <c r="Q45" s="3796"/>
      <c r="R45" s="3096"/>
      <c r="S45" s="3097"/>
    </row>
    <row r="46" spans="1:19" hidden="1">
      <c r="A46" s="3611"/>
      <c r="B46" s="3079"/>
      <c r="C46" s="3612"/>
      <c r="D46" s="3611"/>
      <c r="E46" s="3079"/>
      <c r="F46" s="3079"/>
      <c r="G46" s="3079"/>
      <c r="H46" s="3079"/>
      <c r="I46" s="3079"/>
      <c r="J46" s="3079"/>
      <c r="K46" s="3079"/>
      <c r="L46" s="3079"/>
      <c r="M46" s="3079"/>
      <c r="N46" s="3079"/>
      <c r="O46" s="3079"/>
      <c r="P46" s="3612"/>
      <c r="Q46" s="3796"/>
      <c r="R46" s="3096"/>
      <c r="S46" s="3097"/>
    </row>
    <row r="47" spans="1:19" hidden="1">
      <c r="A47" s="3611"/>
      <c r="B47" s="3079"/>
      <c r="C47" s="3612"/>
      <c r="D47" s="3611"/>
      <c r="E47" s="3079"/>
      <c r="F47" s="3079"/>
      <c r="G47" s="3079"/>
      <c r="H47" s="3079"/>
      <c r="I47" s="3079"/>
      <c r="J47" s="3079"/>
      <c r="K47" s="3079"/>
      <c r="L47" s="3079"/>
      <c r="M47" s="3079"/>
      <c r="N47" s="3079"/>
      <c r="O47" s="3079"/>
      <c r="P47" s="3612"/>
      <c r="Q47" s="3796"/>
      <c r="R47" s="3096"/>
      <c r="S47" s="3097"/>
    </row>
    <row r="48" spans="1:19" hidden="1">
      <c r="A48" s="3611"/>
      <c r="B48" s="3079"/>
      <c r="C48" s="3612"/>
      <c r="D48" s="3611"/>
      <c r="E48" s="3079"/>
      <c r="F48" s="3079"/>
      <c r="G48" s="3079"/>
      <c r="H48" s="3079"/>
      <c r="I48" s="3079"/>
      <c r="J48" s="3079"/>
      <c r="K48" s="3079"/>
      <c r="L48" s="3079"/>
      <c r="M48" s="3079"/>
      <c r="N48" s="3079"/>
      <c r="O48" s="3079"/>
      <c r="P48" s="3612"/>
      <c r="Q48" s="3796"/>
      <c r="R48" s="3096"/>
      <c r="S48" s="3097"/>
    </row>
    <row r="49" spans="1:19" hidden="1">
      <c r="A49" s="3611"/>
      <c r="B49" s="3079"/>
      <c r="C49" s="3612"/>
      <c r="D49" s="3611"/>
      <c r="E49" s="3079"/>
      <c r="F49" s="3079"/>
      <c r="G49" s="3079"/>
      <c r="H49" s="3079"/>
      <c r="I49" s="3079"/>
      <c r="J49" s="3079"/>
      <c r="K49" s="3079"/>
      <c r="L49" s="3079"/>
      <c r="M49" s="3079"/>
      <c r="N49" s="3079"/>
      <c r="O49" s="3079"/>
      <c r="P49" s="3612"/>
      <c r="Q49" s="3796"/>
      <c r="R49" s="3096"/>
      <c r="S49" s="3097"/>
    </row>
    <row r="50" spans="1:19" hidden="1">
      <c r="A50" s="3611"/>
      <c r="B50" s="3079"/>
      <c r="C50" s="3612"/>
      <c r="D50" s="3611"/>
      <c r="E50" s="3079"/>
      <c r="F50" s="3079"/>
      <c r="G50" s="3079"/>
      <c r="H50" s="3079"/>
      <c r="I50" s="3079"/>
      <c r="J50" s="3079"/>
      <c r="K50" s="3079"/>
      <c r="L50" s="3079"/>
      <c r="M50" s="3079"/>
      <c r="N50" s="3079"/>
      <c r="O50" s="3079"/>
      <c r="P50" s="3612"/>
      <c r="Q50" s="3796"/>
      <c r="R50" s="3096"/>
      <c r="S50" s="3097"/>
    </row>
    <row r="51" spans="1:19" ht="24.75" hidden="1" thickBot="1">
      <c r="A51" s="3611"/>
      <c r="B51" s="3079"/>
      <c r="C51" s="3612"/>
      <c r="D51" s="3152"/>
      <c r="E51" s="3082"/>
      <c r="F51" s="3082"/>
      <c r="G51" s="3082"/>
      <c r="H51" s="3082"/>
      <c r="I51" s="3082"/>
      <c r="J51" s="3082"/>
      <c r="K51" s="3082"/>
      <c r="L51" s="3082"/>
      <c r="M51" s="3082"/>
      <c r="N51" s="3082"/>
      <c r="O51" s="3082"/>
      <c r="P51" s="3608"/>
      <c r="Q51" s="3800"/>
      <c r="R51" s="3084"/>
      <c r="S51" s="3085"/>
    </row>
    <row r="52" spans="1:19" hidden="1">
      <c r="A52" s="3797" t="s">
        <v>67</v>
      </c>
      <c r="B52" s="3798"/>
      <c r="C52" s="3798"/>
      <c r="D52" s="3798"/>
      <c r="E52" s="3798"/>
      <c r="F52" s="3798"/>
      <c r="G52" s="3798"/>
      <c r="H52" s="3798"/>
      <c r="I52" s="3798"/>
      <c r="J52" s="3798"/>
      <c r="K52" s="3798"/>
      <c r="L52" s="3798"/>
      <c r="M52" s="3798"/>
      <c r="N52" s="3798"/>
      <c r="O52" s="3798"/>
      <c r="P52" s="3798"/>
      <c r="Q52" s="3798"/>
      <c r="R52" s="3798"/>
      <c r="S52" s="3799"/>
    </row>
    <row r="53" spans="1:19" ht="24.75" hidden="1" thickBot="1">
      <c r="A53" s="2948"/>
      <c r="B53" s="2949"/>
      <c r="C53" s="2949"/>
      <c r="D53" s="2949"/>
      <c r="E53" s="2949"/>
      <c r="F53" s="2949"/>
      <c r="G53" s="2949"/>
      <c r="H53" s="2949"/>
      <c r="I53" s="2949"/>
      <c r="J53" s="2949"/>
      <c r="K53" s="2949"/>
      <c r="L53" s="2949"/>
      <c r="M53" s="2949"/>
      <c r="N53" s="2949"/>
      <c r="O53" s="2949"/>
      <c r="P53" s="2949"/>
      <c r="Q53" s="2949"/>
      <c r="R53" s="2949"/>
      <c r="S53" s="2950"/>
    </row>
    <row r="54" spans="1:19" hidden="1">
      <c r="A54" s="3092" t="s">
        <v>225</v>
      </c>
      <c r="B54" s="3093"/>
      <c r="C54" s="3093"/>
      <c r="D54" s="3093"/>
      <c r="E54" s="3093"/>
      <c r="F54" s="3093"/>
      <c r="G54" s="3093"/>
      <c r="H54" s="3093"/>
      <c r="I54" s="3093"/>
      <c r="J54" s="3093"/>
      <c r="K54" s="3093"/>
      <c r="L54" s="3093"/>
      <c r="M54" s="3093"/>
      <c r="N54" s="3093"/>
      <c r="O54" s="3093"/>
      <c r="P54" s="3093"/>
      <c r="Q54" s="3093"/>
      <c r="R54" s="3093"/>
      <c r="S54" s="3610"/>
    </row>
    <row r="55" spans="1:19" hidden="1">
      <c r="A55" s="128"/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  <c r="P55" s="129"/>
      <c r="Q55" s="129"/>
      <c r="R55" s="129"/>
      <c r="S55" s="130"/>
    </row>
    <row r="56" spans="1:19" hidden="1">
      <c r="A56" s="128"/>
      <c r="B56" s="129"/>
      <c r="C56" s="129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29"/>
      <c r="P56" s="129"/>
      <c r="Q56" s="129"/>
      <c r="R56" s="129"/>
      <c r="S56" s="130"/>
    </row>
    <row r="57" spans="1:19" hidden="1">
      <c r="A57" s="128"/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/>
      <c r="O57" s="129"/>
      <c r="P57" s="129"/>
      <c r="Q57" s="129"/>
      <c r="R57" s="129"/>
      <c r="S57" s="130"/>
    </row>
    <row r="58" spans="1:19" hidden="1">
      <c r="A58" s="128"/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129"/>
      <c r="S58" s="130"/>
    </row>
    <row r="59" spans="1:19" hidden="1">
      <c r="A59" s="128"/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30"/>
    </row>
    <row r="60" spans="1:19" hidden="1">
      <c r="A60" s="128"/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30"/>
    </row>
    <row r="61" spans="1:19" hidden="1">
      <c r="A61" s="128"/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  <c r="P61" s="129"/>
      <c r="Q61" s="129"/>
      <c r="R61" s="129"/>
      <c r="S61" s="130"/>
    </row>
    <row r="62" spans="1:19" hidden="1">
      <c r="A62" s="128"/>
      <c r="B62" s="129"/>
      <c r="C62" s="129"/>
      <c r="D62" s="129"/>
      <c r="E62" s="129"/>
      <c r="F62" s="129"/>
      <c r="G62" s="129"/>
      <c r="H62" s="129"/>
      <c r="I62" s="129"/>
      <c r="J62" s="129"/>
      <c r="K62" s="129"/>
      <c r="L62" s="129"/>
      <c r="M62" s="129"/>
      <c r="N62" s="129"/>
      <c r="O62" s="129"/>
      <c r="P62" s="129"/>
      <c r="Q62" s="129"/>
      <c r="R62" s="129"/>
      <c r="S62" s="130"/>
    </row>
    <row r="63" spans="1:19" hidden="1">
      <c r="A63" s="128"/>
      <c r="B63" s="129"/>
      <c r="C63" s="129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30"/>
    </row>
    <row r="64" spans="1:19" hidden="1">
      <c r="A64" s="128"/>
      <c r="B64" s="129"/>
      <c r="C64" s="129"/>
      <c r="D64" s="129"/>
      <c r="E64" s="129"/>
      <c r="F64" s="129"/>
      <c r="G64" s="129"/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30"/>
    </row>
    <row r="65" spans="1:19" hidden="1">
      <c r="A65" s="128"/>
      <c r="B65" s="129"/>
      <c r="C65" s="129"/>
      <c r="D65" s="129"/>
      <c r="E65" s="129"/>
      <c r="F65" s="129"/>
      <c r="G65" s="129"/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30"/>
    </row>
    <row r="66" spans="1:19" ht="24.75" hidden="1" thickBot="1">
      <c r="A66" s="13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3"/>
    </row>
    <row r="67" spans="1:19" hidden="1"/>
  </sheetData>
  <mergeCells count="104">
    <mergeCell ref="A52:S53"/>
    <mergeCell ref="A54:S54"/>
    <mergeCell ref="A50:C50"/>
    <mergeCell ref="D50:P50"/>
    <mergeCell ref="Q50:S50"/>
    <mergeCell ref="A51:C51"/>
    <mergeCell ref="D51:P51"/>
    <mergeCell ref="Q51:S51"/>
    <mergeCell ref="A48:C48"/>
    <mergeCell ref="D48:P48"/>
    <mergeCell ref="Q48:S48"/>
    <mergeCell ref="A49:C49"/>
    <mergeCell ref="D49:P49"/>
    <mergeCell ref="Q49:S49"/>
    <mergeCell ref="A46:C46"/>
    <mergeCell ref="D46:P46"/>
    <mergeCell ref="Q46:S46"/>
    <mergeCell ref="A47:C47"/>
    <mergeCell ref="D47:P47"/>
    <mergeCell ref="Q47:S47"/>
    <mergeCell ref="A44:C44"/>
    <mergeCell ref="D44:P44"/>
    <mergeCell ref="Q44:S44"/>
    <mergeCell ref="A45:C45"/>
    <mergeCell ref="D45:P45"/>
    <mergeCell ref="Q45:S45"/>
    <mergeCell ref="Q28:R28"/>
    <mergeCell ref="A38:C38"/>
    <mergeCell ref="D38:P38"/>
    <mergeCell ref="Q38:S38"/>
    <mergeCell ref="A39:C39"/>
    <mergeCell ref="D39:P39"/>
    <mergeCell ref="Q39:S39"/>
    <mergeCell ref="A43:C43"/>
    <mergeCell ref="D43:P43"/>
    <mergeCell ref="Q43:S43"/>
    <mergeCell ref="A40:C40"/>
    <mergeCell ref="D40:P40"/>
    <mergeCell ref="Q40:S40"/>
    <mergeCell ref="A41:C41"/>
    <mergeCell ref="D41:P41"/>
    <mergeCell ref="Q41:S41"/>
    <mergeCell ref="A42:C42"/>
    <mergeCell ref="D42:P42"/>
    <mergeCell ref="Q42:S42"/>
    <mergeCell ref="Q17:S17"/>
    <mergeCell ref="Q18:R18"/>
    <mergeCell ref="A37:C37"/>
    <mergeCell ref="D37:P37"/>
    <mergeCell ref="Q37:S37"/>
    <mergeCell ref="A20:C20"/>
    <mergeCell ref="Q20:R20"/>
    <mergeCell ref="A27:C28"/>
    <mergeCell ref="Q27:R27"/>
    <mergeCell ref="S27:S28"/>
    <mergeCell ref="A21:C21"/>
    <mergeCell ref="Q21:R21"/>
    <mergeCell ref="A22:C22"/>
    <mergeCell ref="Q22:R22"/>
    <mergeCell ref="A23:C23"/>
    <mergeCell ref="Q23:S23"/>
    <mergeCell ref="A24:C24"/>
    <mergeCell ref="Q24:S24"/>
    <mergeCell ref="Q25:S25"/>
    <mergeCell ref="A25:C26"/>
    <mergeCell ref="Q26:S26"/>
    <mergeCell ref="Q29:S29"/>
    <mergeCell ref="Q31:S31"/>
    <mergeCell ref="Q32:S32"/>
    <mergeCell ref="A1:S1"/>
    <mergeCell ref="A2:S2"/>
    <mergeCell ref="A3:B4"/>
    <mergeCell ref="Q5:S5"/>
    <mergeCell ref="A6:B7"/>
    <mergeCell ref="Q6:S6"/>
    <mergeCell ref="A8:C9"/>
    <mergeCell ref="E8:P8"/>
    <mergeCell ref="Q8:S8"/>
    <mergeCell ref="C6:P7"/>
    <mergeCell ref="C3:S4"/>
    <mergeCell ref="A10:C10"/>
    <mergeCell ref="A11:C11"/>
    <mergeCell ref="Q11:R11"/>
    <mergeCell ref="A16:C16"/>
    <mergeCell ref="A18:C18"/>
    <mergeCell ref="Q19:S19"/>
    <mergeCell ref="D11:D12"/>
    <mergeCell ref="E11:E12"/>
    <mergeCell ref="F11:F12"/>
    <mergeCell ref="A12:C12"/>
    <mergeCell ref="A13:C13"/>
    <mergeCell ref="A15:C15"/>
    <mergeCell ref="Q14:S14"/>
    <mergeCell ref="L11:L12"/>
    <mergeCell ref="M11:M12"/>
    <mergeCell ref="N11:N12"/>
    <mergeCell ref="O11:O12"/>
    <mergeCell ref="P11:P12"/>
    <mergeCell ref="G11:G12"/>
    <mergeCell ref="H11:H12"/>
    <mergeCell ref="I11:I12"/>
    <mergeCell ref="J11:J12"/>
    <mergeCell ref="K11:K12"/>
    <mergeCell ref="A17:C17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10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T33"/>
  <sheetViews>
    <sheetView view="pageLayout" zoomScale="80" zoomScaleNormal="80" zoomScalePageLayoutView="80" workbookViewId="0">
      <selection activeCell="C5" sqref="C5:P5"/>
    </sheetView>
  </sheetViews>
  <sheetFormatPr defaultColWidth="8.85546875" defaultRowHeight="15"/>
  <cols>
    <col min="2" max="2" width="12.42578125" customWidth="1"/>
    <col min="3" max="3" width="26.5703125" customWidth="1"/>
    <col min="4" max="4" width="16.140625" bestFit="1" customWidth="1"/>
    <col min="5" max="6" width="4.5703125" bestFit="1" customWidth="1"/>
    <col min="7" max="8" width="4.42578125" bestFit="1" customWidth="1"/>
    <col min="9" max="9" width="4.85546875" bestFit="1" customWidth="1"/>
    <col min="10" max="10" width="3.85546875" bestFit="1" customWidth="1"/>
    <col min="11" max="11" width="4.42578125" bestFit="1" customWidth="1"/>
    <col min="12" max="12" width="4.85546875" bestFit="1" customWidth="1"/>
    <col min="13" max="13" width="4.140625" bestFit="1" customWidth="1"/>
    <col min="14" max="14" width="4.5703125" bestFit="1" customWidth="1"/>
    <col min="15" max="16" width="4.42578125" bestFit="1" customWidth="1"/>
    <col min="18" max="18" width="28.85546875" customWidth="1"/>
    <col min="19" max="19" width="15.5703125" customWidth="1"/>
  </cols>
  <sheetData>
    <row r="1" spans="1:20" ht="21.75">
      <c r="A1" s="3804" t="s">
        <v>58</v>
      </c>
      <c r="B1" s="3805"/>
      <c r="C1" s="3805"/>
      <c r="D1" s="3805"/>
      <c r="E1" s="3805"/>
      <c r="F1" s="3805"/>
      <c r="G1" s="3805"/>
      <c r="H1" s="3805"/>
      <c r="I1" s="3805"/>
      <c r="J1" s="3805"/>
      <c r="K1" s="3805"/>
      <c r="L1" s="3805"/>
      <c r="M1" s="3805"/>
      <c r="N1" s="3805"/>
      <c r="O1" s="3805"/>
      <c r="P1" s="3805"/>
      <c r="Q1" s="3805"/>
      <c r="R1" s="3805"/>
      <c r="S1" s="3806"/>
      <c r="T1" s="1261"/>
    </row>
    <row r="2" spans="1:20" ht="22.5" thickBot="1">
      <c r="A2" s="3807" t="s">
        <v>943</v>
      </c>
      <c r="B2" s="3808"/>
      <c r="C2" s="3808"/>
      <c r="D2" s="3808"/>
      <c r="E2" s="3808"/>
      <c r="F2" s="3808"/>
      <c r="G2" s="3808"/>
      <c r="H2" s="3808"/>
      <c r="I2" s="3808"/>
      <c r="J2" s="3808"/>
      <c r="K2" s="3808"/>
      <c r="L2" s="3808"/>
      <c r="M2" s="3808"/>
      <c r="N2" s="3808"/>
      <c r="O2" s="3808"/>
      <c r="P2" s="3808"/>
      <c r="Q2" s="3808"/>
      <c r="R2" s="3808"/>
      <c r="S2" s="3809"/>
      <c r="T2" s="1261"/>
    </row>
    <row r="3" spans="1:20" ht="21.75">
      <c r="A3" s="3813" t="s">
        <v>837</v>
      </c>
      <c r="B3" s="3814"/>
      <c r="C3" s="3810" t="s">
        <v>944</v>
      </c>
      <c r="D3" s="3811"/>
      <c r="E3" s="3811"/>
      <c r="F3" s="3811"/>
      <c r="G3" s="3811"/>
      <c r="H3" s="3811"/>
      <c r="I3" s="3811"/>
      <c r="J3" s="3811"/>
      <c r="K3" s="3811"/>
      <c r="L3" s="3811"/>
      <c r="M3" s="3811"/>
      <c r="N3" s="3811"/>
      <c r="O3" s="3811"/>
      <c r="P3" s="3811"/>
      <c r="Q3" s="3811"/>
      <c r="R3" s="3811"/>
      <c r="S3" s="3812"/>
    </row>
    <row r="4" spans="1:20" ht="15.75" thickBot="1">
      <c r="A4" s="3815"/>
      <c r="B4" s="3816"/>
      <c r="C4" s="1261"/>
      <c r="D4" s="1261"/>
      <c r="E4" s="1261"/>
      <c r="F4" s="1261"/>
      <c r="G4" s="1261"/>
      <c r="H4" s="1261"/>
      <c r="I4" s="1261"/>
      <c r="J4" s="1261"/>
      <c r="K4" s="1261"/>
      <c r="L4" s="1261"/>
      <c r="M4" s="1261"/>
      <c r="N4" s="1261"/>
      <c r="O4" s="1261"/>
      <c r="P4" s="1261"/>
      <c r="Q4" s="1261"/>
      <c r="R4" s="1261"/>
      <c r="S4" s="1382"/>
    </row>
    <row r="5" spans="1:20" ht="21" customHeight="1">
      <c r="A5" s="1244" t="s">
        <v>206</v>
      </c>
      <c r="B5" s="1372"/>
      <c r="C5" s="3817" t="s">
        <v>970</v>
      </c>
      <c r="D5" s="3817"/>
      <c r="E5" s="3817"/>
      <c r="F5" s="3817"/>
      <c r="G5" s="3817"/>
      <c r="H5" s="3817"/>
      <c r="I5" s="3817"/>
      <c r="J5" s="3817"/>
      <c r="K5" s="3817"/>
      <c r="L5" s="3817"/>
      <c r="M5" s="3817"/>
      <c r="N5" s="3817"/>
      <c r="O5" s="3817"/>
      <c r="P5" s="3818"/>
      <c r="Q5" s="3801" t="s">
        <v>564</v>
      </c>
      <c r="R5" s="3802"/>
      <c r="S5" s="3803"/>
    </row>
    <row r="6" spans="1:20" ht="21" customHeight="1">
      <c r="A6" s="3886" t="s">
        <v>62</v>
      </c>
      <c r="B6" s="3887"/>
      <c r="C6" s="3892" t="s">
        <v>945</v>
      </c>
      <c r="D6" s="3892"/>
      <c r="E6" s="3892"/>
      <c r="F6" s="3892"/>
      <c r="G6" s="3892"/>
      <c r="H6" s="3892"/>
      <c r="I6" s="3892"/>
      <c r="J6" s="3892"/>
      <c r="K6" s="3892"/>
      <c r="L6" s="3892"/>
      <c r="M6" s="3892"/>
      <c r="N6" s="3892"/>
      <c r="O6" s="3892"/>
      <c r="P6" s="3893"/>
      <c r="Q6" s="3894" t="s">
        <v>946</v>
      </c>
      <c r="R6" s="3895"/>
      <c r="S6" s="3896"/>
    </row>
    <row r="7" spans="1:20" ht="21.75" customHeight="1">
      <c r="A7" s="3888"/>
      <c r="B7" s="3889"/>
      <c r="C7" s="3897"/>
      <c r="D7" s="3897"/>
      <c r="E7" s="3897"/>
      <c r="F7" s="3897"/>
      <c r="G7" s="3897"/>
      <c r="H7" s="3897"/>
      <c r="I7" s="3897"/>
      <c r="J7" s="3897"/>
      <c r="K7" s="3897"/>
      <c r="L7" s="3897"/>
      <c r="M7" s="3897"/>
      <c r="N7" s="3897"/>
      <c r="O7" s="3897"/>
      <c r="P7" s="3898"/>
      <c r="Q7" s="6" t="s">
        <v>613</v>
      </c>
      <c r="R7" s="1"/>
      <c r="S7" s="2"/>
    </row>
    <row r="8" spans="1:20" ht="22.5" thickBot="1">
      <c r="A8" s="3890"/>
      <c r="B8" s="3891"/>
      <c r="C8" s="3872"/>
      <c r="D8" s="3872"/>
      <c r="E8" s="3873"/>
      <c r="F8" s="3873"/>
      <c r="G8" s="3873"/>
      <c r="H8" s="3873"/>
      <c r="I8" s="3873"/>
      <c r="J8" s="3873"/>
      <c r="K8" s="3873"/>
      <c r="L8" s="3873"/>
      <c r="M8" s="3873"/>
      <c r="N8" s="3873"/>
      <c r="O8" s="3873"/>
      <c r="P8" s="3873"/>
      <c r="Q8" s="3874" t="s">
        <v>59</v>
      </c>
      <c r="R8" s="3875"/>
      <c r="S8" s="3876"/>
    </row>
    <row r="9" spans="1:20" ht="21.75">
      <c r="A9" s="3877" t="s">
        <v>499</v>
      </c>
      <c r="B9" s="3878"/>
      <c r="C9" s="3878"/>
      <c r="D9" s="49" t="s">
        <v>585</v>
      </c>
      <c r="E9" s="3881" t="s">
        <v>500</v>
      </c>
      <c r="F9" s="3881"/>
      <c r="G9" s="3881"/>
      <c r="H9" s="3881"/>
      <c r="I9" s="3881"/>
      <c r="J9" s="3881"/>
      <c r="K9" s="3881"/>
      <c r="L9" s="3881"/>
      <c r="M9" s="3881"/>
      <c r="N9" s="3881"/>
      <c r="O9" s="3881"/>
      <c r="P9" s="3882"/>
      <c r="Q9" s="1339" t="s">
        <v>525</v>
      </c>
      <c r="R9" s="3"/>
      <c r="S9" s="1340" t="s">
        <v>502</v>
      </c>
    </row>
    <row r="10" spans="1:20" ht="21.75" customHeight="1">
      <c r="A10" s="3879"/>
      <c r="B10" s="3880"/>
      <c r="C10" s="3880"/>
      <c r="D10" s="53" t="s">
        <v>60</v>
      </c>
      <c r="E10" s="1341" t="s">
        <v>0</v>
      </c>
      <c r="F10" s="1342" t="s">
        <v>1</v>
      </c>
      <c r="G10" s="1343" t="s">
        <v>2</v>
      </c>
      <c r="H10" s="1344" t="s">
        <v>3</v>
      </c>
      <c r="I10" s="1344" t="s">
        <v>4</v>
      </c>
      <c r="J10" s="1344" t="s">
        <v>5</v>
      </c>
      <c r="K10" s="1344" t="s">
        <v>6</v>
      </c>
      <c r="L10" s="1344" t="s">
        <v>7</v>
      </c>
      <c r="M10" s="1344" t="s">
        <v>8</v>
      </c>
      <c r="N10" s="1344" t="s">
        <v>9</v>
      </c>
      <c r="O10" s="1344" t="s">
        <v>10</v>
      </c>
      <c r="P10" s="4" t="s">
        <v>11</v>
      </c>
      <c r="Q10" s="1248" t="s">
        <v>947</v>
      </c>
      <c r="R10" s="3"/>
      <c r="S10" s="1345" t="s">
        <v>207</v>
      </c>
    </row>
    <row r="11" spans="1:20" ht="21.75">
      <c r="A11" s="3829" t="s">
        <v>948</v>
      </c>
      <c r="B11" s="3830"/>
      <c r="C11" s="3831"/>
      <c r="D11" s="1346">
        <v>5</v>
      </c>
      <c r="E11" s="1373">
        <v>2.5</v>
      </c>
      <c r="F11" s="1374">
        <v>2.5</v>
      </c>
      <c r="G11" s="1347"/>
      <c r="H11" s="1348"/>
      <c r="I11" s="1347"/>
      <c r="J11" s="1349"/>
      <c r="K11" s="1347"/>
      <c r="L11" s="1347"/>
      <c r="M11" s="1347"/>
      <c r="N11" s="1347"/>
      <c r="O11" s="1347"/>
      <c r="P11" s="1350"/>
      <c r="Q11" s="1351"/>
      <c r="R11" s="1352"/>
      <c r="S11" s="1353"/>
    </row>
    <row r="12" spans="1:20" ht="21.75">
      <c r="A12" s="3832" t="s">
        <v>949</v>
      </c>
      <c r="B12" s="3833"/>
      <c r="C12" s="3834"/>
      <c r="D12" s="54">
        <v>5</v>
      </c>
      <c r="E12" s="1375">
        <v>2.5</v>
      </c>
      <c r="F12" s="1376">
        <v>2.5</v>
      </c>
      <c r="G12" s="7"/>
      <c r="H12" s="48"/>
      <c r="I12" s="7"/>
      <c r="J12" s="1354"/>
      <c r="K12" s="7"/>
      <c r="L12" s="7"/>
      <c r="M12" s="7"/>
      <c r="N12" s="7"/>
      <c r="O12" s="7"/>
      <c r="P12" s="1355"/>
      <c r="Q12" s="1356" t="s">
        <v>510</v>
      </c>
      <c r="R12" s="1357"/>
      <c r="S12" s="1358"/>
    </row>
    <row r="13" spans="1:20" ht="21.75">
      <c r="A13" s="1245" t="s">
        <v>950</v>
      </c>
      <c r="B13" s="1246"/>
      <c r="C13" s="1247"/>
      <c r="D13" s="35">
        <v>5</v>
      </c>
      <c r="E13" s="9"/>
      <c r="F13" s="1377">
        <v>2.5</v>
      </c>
      <c r="G13" s="1378">
        <v>2.5</v>
      </c>
      <c r="H13" s="40"/>
      <c r="I13" s="9"/>
      <c r="J13" s="37"/>
      <c r="K13" s="9"/>
      <c r="L13" s="9"/>
      <c r="M13" s="9"/>
      <c r="N13" s="9"/>
      <c r="O13" s="9"/>
      <c r="P13" s="10"/>
      <c r="Q13" s="1359" t="s">
        <v>25</v>
      </c>
      <c r="R13" s="1360"/>
      <c r="S13" s="1361"/>
    </row>
    <row r="14" spans="1:20" ht="21.75">
      <c r="A14" s="1245" t="s">
        <v>951</v>
      </c>
      <c r="B14" s="1246"/>
      <c r="C14" s="1247"/>
      <c r="D14" s="35">
        <v>20</v>
      </c>
      <c r="E14" s="9"/>
      <c r="F14" s="40"/>
      <c r="G14" s="1378">
        <v>2</v>
      </c>
      <c r="H14" s="1377">
        <v>2</v>
      </c>
      <c r="I14" s="1378">
        <v>2</v>
      </c>
      <c r="J14" s="1379">
        <v>2</v>
      </c>
      <c r="K14" s="1378">
        <v>2</v>
      </c>
      <c r="L14" s="1378">
        <v>2</v>
      </c>
      <c r="M14" s="1378">
        <v>2</v>
      </c>
      <c r="N14" s="1378">
        <v>2</v>
      </c>
      <c r="O14" s="1378">
        <v>2</v>
      </c>
      <c r="P14" s="1380">
        <v>2</v>
      </c>
      <c r="Q14" s="1362"/>
      <c r="R14" s="1363"/>
      <c r="S14" s="1364"/>
    </row>
    <row r="15" spans="1:20" ht="21.75">
      <c r="A15" s="1245" t="s">
        <v>952</v>
      </c>
      <c r="B15" s="1246"/>
      <c r="C15" s="1247"/>
      <c r="D15" s="35"/>
      <c r="E15" s="9"/>
      <c r="F15" s="40"/>
      <c r="G15" s="9"/>
      <c r="H15" s="40"/>
      <c r="I15" s="9"/>
      <c r="J15" s="37"/>
      <c r="K15" s="9"/>
      <c r="L15" s="9"/>
      <c r="M15" s="9"/>
      <c r="N15" s="9"/>
      <c r="O15" s="9"/>
      <c r="P15" s="10"/>
      <c r="Q15" s="1356" t="s">
        <v>511</v>
      </c>
      <c r="R15" s="1357"/>
      <c r="S15" s="1358"/>
    </row>
    <row r="16" spans="1:20" ht="21.75">
      <c r="A16" s="1245" t="s">
        <v>953</v>
      </c>
      <c r="B16" s="1246"/>
      <c r="C16" s="1247"/>
      <c r="D16" s="35">
        <v>50</v>
      </c>
      <c r="E16" s="11"/>
      <c r="F16" s="41"/>
      <c r="G16" s="1378">
        <v>5</v>
      </c>
      <c r="H16" s="1377">
        <v>5</v>
      </c>
      <c r="I16" s="1378">
        <v>5</v>
      </c>
      <c r="J16" s="1379">
        <v>5</v>
      </c>
      <c r="K16" s="1378">
        <v>5</v>
      </c>
      <c r="L16" s="1378">
        <v>5</v>
      </c>
      <c r="M16" s="1378">
        <v>5</v>
      </c>
      <c r="N16" s="1378">
        <v>5</v>
      </c>
      <c r="O16" s="1378">
        <v>5</v>
      </c>
      <c r="P16" s="1380">
        <v>5</v>
      </c>
      <c r="Q16" s="1359" t="s">
        <v>27</v>
      </c>
      <c r="R16" s="1365"/>
      <c r="S16" s="1361"/>
    </row>
    <row r="17" spans="1:19" ht="22.5" thickBot="1">
      <c r="A17" s="1245" t="s">
        <v>954</v>
      </c>
      <c r="B17" s="1246"/>
      <c r="C17" s="1247"/>
      <c r="D17" s="35">
        <v>5</v>
      </c>
      <c r="E17" s="9"/>
      <c r="F17" s="40"/>
      <c r="G17" s="9"/>
      <c r="H17" s="40"/>
      <c r="I17" s="9"/>
      <c r="J17" s="37"/>
      <c r="K17" s="1378">
        <v>5</v>
      </c>
      <c r="L17" s="36"/>
      <c r="M17" s="36"/>
      <c r="N17" s="36"/>
      <c r="O17" s="36"/>
      <c r="P17" s="47"/>
      <c r="Q17" s="6"/>
      <c r="R17" s="1"/>
      <c r="S17" s="2"/>
    </row>
    <row r="18" spans="1:19" ht="21.75">
      <c r="A18" s="3826" t="s">
        <v>955</v>
      </c>
      <c r="B18" s="3827"/>
      <c r="C18" s="3828"/>
      <c r="D18" s="35">
        <v>10</v>
      </c>
      <c r="E18" s="9"/>
      <c r="F18" s="40"/>
      <c r="G18" s="9"/>
      <c r="H18" s="40"/>
      <c r="I18" s="9"/>
      <c r="J18" s="37"/>
      <c r="K18" s="9"/>
      <c r="L18" s="36"/>
      <c r="M18" s="36"/>
      <c r="N18" s="36"/>
      <c r="O18" s="36"/>
      <c r="P18" s="1381">
        <v>10</v>
      </c>
      <c r="Q18" s="3883" t="s">
        <v>504</v>
      </c>
      <c r="R18" s="3884"/>
      <c r="S18" s="3885"/>
    </row>
    <row r="19" spans="1:19" ht="21.75">
      <c r="A19" s="1383"/>
      <c r="B19" s="1384"/>
      <c r="C19" s="1384"/>
      <c r="D19" s="35"/>
      <c r="E19" s="9"/>
      <c r="F19" s="40"/>
      <c r="G19" s="9"/>
      <c r="H19" s="40"/>
      <c r="I19" s="9"/>
      <c r="J19" s="37"/>
      <c r="K19" s="9"/>
      <c r="L19" s="9"/>
      <c r="M19" s="9"/>
      <c r="N19" s="9"/>
      <c r="O19" s="9"/>
      <c r="P19" s="47"/>
      <c r="Q19" s="3819" t="s">
        <v>12</v>
      </c>
      <c r="R19" s="3820"/>
      <c r="S19" s="1366" t="s">
        <v>13</v>
      </c>
    </row>
    <row r="20" spans="1:19" ht="21.75">
      <c r="A20" s="3821"/>
      <c r="B20" s="3822"/>
      <c r="C20" s="3823"/>
      <c r="D20" s="1367"/>
      <c r="E20" s="36"/>
      <c r="F20" s="42"/>
      <c r="G20" s="36"/>
      <c r="H20" s="42"/>
      <c r="I20" s="36"/>
      <c r="J20" s="39"/>
      <c r="K20" s="36"/>
      <c r="L20" s="36"/>
      <c r="M20" s="36"/>
      <c r="N20" s="36"/>
      <c r="O20" s="36"/>
      <c r="P20" s="47"/>
      <c r="Q20" s="3824">
        <v>360000</v>
      </c>
      <c r="R20" s="3825"/>
      <c r="S20" s="32"/>
    </row>
    <row r="21" spans="1:19" ht="21.75">
      <c r="A21" s="3821"/>
      <c r="B21" s="3822"/>
      <c r="C21" s="3823"/>
      <c r="D21" s="1367"/>
      <c r="E21" s="36"/>
      <c r="F21" s="42"/>
      <c r="G21" s="36"/>
      <c r="H21" s="42"/>
      <c r="I21" s="36"/>
      <c r="J21" s="39"/>
      <c r="K21" s="36"/>
      <c r="L21" s="36"/>
      <c r="M21" s="36"/>
      <c r="N21" s="36"/>
      <c r="O21" s="36"/>
      <c r="P21" s="47"/>
      <c r="Q21" s="3835" t="s">
        <v>14</v>
      </c>
      <c r="R21" s="3836"/>
      <c r="S21" s="1368">
        <f>Q20+S20</f>
        <v>360000</v>
      </c>
    </row>
    <row r="22" spans="1:19" ht="21.75">
      <c r="A22" s="3837"/>
      <c r="B22" s="3838"/>
      <c r="C22" s="3839"/>
      <c r="D22" s="1369"/>
      <c r="E22" s="43"/>
      <c r="F22" s="44"/>
      <c r="G22" s="43"/>
      <c r="H22" s="44"/>
      <c r="I22" s="43"/>
      <c r="J22" s="45"/>
      <c r="K22" s="43"/>
      <c r="L22" s="43"/>
      <c r="M22" s="43"/>
      <c r="N22" s="43"/>
      <c r="O22" s="43"/>
      <c r="P22" s="64"/>
      <c r="Q22" s="3840" t="s">
        <v>563</v>
      </c>
      <c r="R22" s="3841"/>
      <c r="S22" s="3842"/>
    </row>
    <row r="23" spans="1:19" ht="21.75">
      <c r="A23" s="3843" t="s">
        <v>61</v>
      </c>
      <c r="B23" s="3844"/>
      <c r="C23" s="3845"/>
      <c r="D23" s="46">
        <f>SUM(D11:D22)</f>
        <v>100</v>
      </c>
      <c r="E23" s="50"/>
      <c r="F23" s="51"/>
      <c r="G23" s="50"/>
      <c r="H23" s="51"/>
      <c r="I23" s="50"/>
      <c r="J23" s="51"/>
      <c r="K23" s="52"/>
      <c r="L23" s="52"/>
      <c r="M23" s="52"/>
      <c r="N23" s="52"/>
      <c r="O23" s="52"/>
      <c r="P23" s="65"/>
      <c r="Q23" s="3846" t="s">
        <v>956</v>
      </c>
      <c r="R23" s="3847"/>
      <c r="S23" s="3848"/>
    </row>
    <row r="24" spans="1:19" ht="21.75">
      <c r="A24" s="3852" t="s">
        <v>70</v>
      </c>
      <c r="B24" s="3853"/>
      <c r="C24" s="3854"/>
      <c r="D24" s="62" t="s">
        <v>68</v>
      </c>
      <c r="E24" s="63">
        <f>SUM(E11:E22)</f>
        <v>5</v>
      </c>
      <c r="F24" s="63">
        <f>SUM(F11:F22)</f>
        <v>7.5</v>
      </c>
      <c r="G24" s="63">
        <f t="shared" ref="G24:P24" si="0">SUM(G11:G22)</f>
        <v>9.5</v>
      </c>
      <c r="H24" s="63">
        <f t="shared" si="0"/>
        <v>7</v>
      </c>
      <c r="I24" s="63">
        <f t="shared" si="0"/>
        <v>7</v>
      </c>
      <c r="J24" s="63">
        <f t="shared" si="0"/>
        <v>7</v>
      </c>
      <c r="K24" s="63">
        <f t="shared" si="0"/>
        <v>12</v>
      </c>
      <c r="L24" s="63">
        <f t="shared" si="0"/>
        <v>7</v>
      </c>
      <c r="M24" s="63">
        <f t="shared" si="0"/>
        <v>7</v>
      </c>
      <c r="N24" s="63">
        <f t="shared" si="0"/>
        <v>7</v>
      </c>
      <c r="O24" s="63">
        <f t="shared" si="0"/>
        <v>7</v>
      </c>
      <c r="P24" s="66">
        <f t="shared" si="0"/>
        <v>17</v>
      </c>
      <c r="Q24" s="3858"/>
      <c r="R24" s="3859"/>
      <c r="S24" s="3860"/>
    </row>
    <row r="25" spans="1:19" ht="21.75">
      <c r="A25" s="3855"/>
      <c r="B25" s="3856"/>
      <c r="C25" s="3857"/>
      <c r="D25" s="60" t="s">
        <v>69</v>
      </c>
      <c r="E25" s="61">
        <f>E24</f>
        <v>5</v>
      </c>
      <c r="F25" s="63">
        <f>SUM(E24:F24)</f>
        <v>12.5</v>
      </c>
      <c r="G25" s="63">
        <f>SUM(E24:G24)</f>
        <v>22</v>
      </c>
      <c r="H25" s="63">
        <f>SUM(E24:H24)</f>
        <v>29</v>
      </c>
      <c r="I25" s="63">
        <f>SUM(E24:I24)</f>
        <v>36</v>
      </c>
      <c r="J25" s="63">
        <f>SUM(E24:J24)</f>
        <v>43</v>
      </c>
      <c r="K25" s="63">
        <f>SUM(E24:K24)</f>
        <v>55</v>
      </c>
      <c r="L25" s="63">
        <f>SUM(E24:L24)</f>
        <v>62</v>
      </c>
      <c r="M25" s="63">
        <f>SUM(E24:M24)</f>
        <v>69</v>
      </c>
      <c r="N25" s="63">
        <f>SUM(E24:N24)</f>
        <v>76</v>
      </c>
      <c r="O25" s="63">
        <f>SUM(E24:O24)</f>
        <v>83</v>
      </c>
      <c r="P25" s="66">
        <f>SUM(E24:P24)</f>
        <v>100</v>
      </c>
      <c r="Q25" s="3861"/>
      <c r="R25" s="3862"/>
      <c r="S25" s="3863"/>
    </row>
    <row r="26" spans="1:19" ht="21.75">
      <c r="A26" s="3864" t="s">
        <v>71</v>
      </c>
      <c r="B26" s="3865"/>
      <c r="C26" s="3866"/>
      <c r="D26" s="55" t="s">
        <v>68</v>
      </c>
      <c r="E26" s="56"/>
      <c r="F26" s="57"/>
      <c r="G26" s="56"/>
      <c r="H26" s="57"/>
      <c r="I26" s="56"/>
      <c r="J26" s="57"/>
      <c r="K26" s="58"/>
      <c r="L26" s="58"/>
      <c r="M26" s="58"/>
      <c r="N26" s="58"/>
      <c r="O26" s="58"/>
      <c r="P26" s="59"/>
      <c r="Q26" s="3840" t="s">
        <v>587</v>
      </c>
      <c r="R26" s="3841"/>
      <c r="S26" s="3870">
        <f>P27</f>
        <v>0</v>
      </c>
    </row>
    <row r="27" spans="1:19" ht="22.5" thickBot="1">
      <c r="A27" s="3867"/>
      <c r="B27" s="3868"/>
      <c r="C27" s="3869"/>
      <c r="D27" s="67" t="s">
        <v>69</v>
      </c>
      <c r="E27" s="68">
        <f>E26</f>
        <v>0</v>
      </c>
      <c r="F27" s="69">
        <f>SUM(E26:F26)</f>
        <v>0</v>
      </c>
      <c r="G27" s="69">
        <f>SUM(E26:G26)</f>
        <v>0</v>
      </c>
      <c r="H27" s="69">
        <f>SUM(E26:H26)</f>
        <v>0</v>
      </c>
      <c r="I27" s="69">
        <f>SUM(E26:I26)</f>
        <v>0</v>
      </c>
      <c r="J27" s="69">
        <f>SUM(E26:J26)</f>
        <v>0</v>
      </c>
      <c r="K27" s="69">
        <f>SUM(E26:K26)</f>
        <v>0</v>
      </c>
      <c r="L27" s="69">
        <f>SUM(E26:L26)</f>
        <v>0</v>
      </c>
      <c r="M27" s="69">
        <f>SUM(E26:M26)</f>
        <v>0</v>
      </c>
      <c r="N27" s="69">
        <f>SUM(E26:N26)</f>
        <v>0</v>
      </c>
      <c r="O27" s="69">
        <f>SUM(E26:O26)</f>
        <v>0</v>
      </c>
      <c r="P27" s="70">
        <f>SUM(E26:P26)</f>
        <v>0</v>
      </c>
      <c r="Q27" s="1370"/>
      <c r="R27" s="1371"/>
      <c r="S27" s="3871"/>
    </row>
    <row r="28" spans="1:19" ht="24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3849" t="s">
        <v>719</v>
      </c>
      <c r="R28" s="3849"/>
      <c r="S28" s="3849"/>
    </row>
    <row r="29" spans="1:19" ht="24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295"/>
      <c r="R29" s="1296"/>
      <c r="S29" s="1297"/>
    </row>
    <row r="30" spans="1:19" ht="24">
      <c r="A30" s="15"/>
      <c r="B30" s="15"/>
      <c r="C30" s="15"/>
      <c r="D30" s="15"/>
      <c r="E30" s="15"/>
      <c r="F30" s="15"/>
      <c r="G30" s="15"/>
      <c r="H30" s="15"/>
      <c r="I30" s="15"/>
      <c r="J30" s="123"/>
      <c r="K30" s="15"/>
      <c r="L30" s="15"/>
      <c r="M30" s="15"/>
      <c r="N30" s="15"/>
      <c r="O30" s="15"/>
      <c r="P30" s="15"/>
      <c r="Q30" s="3850" t="s">
        <v>720</v>
      </c>
      <c r="R30" s="3850"/>
      <c r="S30" s="3850"/>
    </row>
    <row r="31" spans="1:19" ht="24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3851" t="s">
        <v>747</v>
      </c>
      <c r="R31" s="3851"/>
      <c r="S31" s="3851"/>
    </row>
    <row r="32" spans="1:19" ht="24">
      <c r="A32" s="15"/>
      <c r="B32" s="15"/>
      <c r="C32" s="15"/>
      <c r="D32" s="15"/>
      <c r="E32" s="123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298"/>
      <c r="R32" s="1298"/>
      <c r="S32" s="1298"/>
    </row>
    <row r="33" spans="5:5">
      <c r="E33" s="1261"/>
    </row>
  </sheetData>
  <mergeCells count="36">
    <mergeCell ref="C8:P8"/>
    <mergeCell ref="Q8:S8"/>
    <mergeCell ref="A9:C10"/>
    <mergeCell ref="E9:P9"/>
    <mergeCell ref="Q18:S18"/>
    <mergeCell ref="A6:B8"/>
    <mergeCell ref="C6:P6"/>
    <mergeCell ref="Q6:S6"/>
    <mergeCell ref="C7:P7"/>
    <mergeCell ref="Q28:S28"/>
    <mergeCell ref="Q30:S30"/>
    <mergeCell ref="Q31:S31"/>
    <mergeCell ref="A24:C25"/>
    <mergeCell ref="Q24:S24"/>
    <mergeCell ref="Q25:S25"/>
    <mergeCell ref="A26:C27"/>
    <mergeCell ref="S26:S27"/>
    <mergeCell ref="Q26:R26"/>
    <mergeCell ref="A21:C21"/>
    <mergeCell ref="Q21:R21"/>
    <mergeCell ref="A22:C22"/>
    <mergeCell ref="Q22:S22"/>
    <mergeCell ref="A23:C23"/>
    <mergeCell ref="Q23:S23"/>
    <mergeCell ref="Q19:R19"/>
    <mergeCell ref="A20:C20"/>
    <mergeCell ref="Q20:R20"/>
    <mergeCell ref="A18:C18"/>
    <mergeCell ref="A11:C11"/>
    <mergeCell ref="A12:C12"/>
    <mergeCell ref="Q5:S5"/>
    <mergeCell ref="A1:S1"/>
    <mergeCell ref="A2:S2"/>
    <mergeCell ref="C3:S3"/>
    <mergeCell ref="A3:B4"/>
    <mergeCell ref="C5:P5"/>
  </mergeCells>
  <phoneticPr fontId="57" type="noConversion"/>
  <pageMargins left="0.7" right="0.7" top="0.75" bottom="0.75" header="0.3" footer="0.3"/>
  <pageSetup paperSize="9" scale="65" orientation="landscape" r:id="rId1"/>
  <headerFooter>
    <oddHeader>&amp;R&amp;"Angsana New,ธรรมดา"&amp;24 11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S34"/>
  <sheetViews>
    <sheetView view="pageLayout" zoomScale="70" zoomScaleNormal="80" zoomScalePageLayoutView="70" workbookViewId="0">
      <selection activeCell="A5" sqref="A5:P6"/>
    </sheetView>
  </sheetViews>
  <sheetFormatPr defaultColWidth="8.85546875" defaultRowHeight="15"/>
  <cols>
    <col min="2" max="2" width="17.140625" customWidth="1"/>
    <col min="3" max="3" width="37" customWidth="1"/>
    <col min="4" max="4" width="16.140625" bestFit="1" customWidth="1"/>
    <col min="5" max="6" width="4.5703125" bestFit="1" customWidth="1"/>
    <col min="7" max="8" width="4.42578125" bestFit="1" customWidth="1"/>
    <col min="9" max="9" width="4.85546875" bestFit="1" customWidth="1"/>
    <col min="10" max="10" width="4.42578125" bestFit="1" customWidth="1"/>
    <col min="11" max="12" width="4.85546875" bestFit="1" customWidth="1"/>
    <col min="13" max="13" width="4.140625" bestFit="1" customWidth="1"/>
    <col min="14" max="14" width="4.5703125" bestFit="1" customWidth="1"/>
    <col min="15" max="16" width="4.42578125" bestFit="1" customWidth="1"/>
    <col min="18" max="18" width="26.5703125" customWidth="1"/>
    <col min="19" max="19" width="12.42578125" bestFit="1" customWidth="1"/>
  </cols>
  <sheetData>
    <row r="1" spans="1:19" ht="24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88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ht="24">
      <c r="A3" s="2855" t="s">
        <v>786</v>
      </c>
      <c r="B3" s="2856"/>
      <c r="C3" s="3899" t="s">
        <v>940</v>
      </c>
      <c r="D3" s="3900"/>
      <c r="E3" s="3900"/>
      <c r="F3" s="3900"/>
      <c r="G3" s="3900"/>
      <c r="H3" s="3900"/>
      <c r="I3" s="3900"/>
      <c r="J3" s="3900"/>
      <c r="K3" s="3900"/>
      <c r="L3" s="3900"/>
      <c r="M3" s="3900"/>
      <c r="N3" s="3900"/>
      <c r="O3" s="3900"/>
      <c r="P3" s="3900"/>
      <c r="Q3" s="3900"/>
      <c r="R3" s="3900"/>
      <c r="S3" s="3901"/>
    </row>
    <row r="4" spans="1:19" ht="24.75" thickBot="1">
      <c r="A4" s="3168"/>
      <c r="B4" s="3169"/>
      <c r="C4" s="3902" t="s">
        <v>941</v>
      </c>
      <c r="D4" s="3903"/>
      <c r="E4" s="3903"/>
      <c r="F4" s="3903"/>
      <c r="G4" s="3903"/>
      <c r="H4" s="3903"/>
      <c r="I4" s="3903"/>
      <c r="J4" s="3903"/>
      <c r="K4" s="3903"/>
      <c r="L4" s="3903"/>
      <c r="M4" s="3903"/>
      <c r="N4" s="3903"/>
      <c r="O4" s="3903"/>
      <c r="P4" s="3903"/>
      <c r="Q4" s="3903"/>
      <c r="R4" s="3903"/>
      <c r="S4" s="3904"/>
    </row>
    <row r="5" spans="1:19" ht="24">
      <c r="A5" s="2941" t="s">
        <v>206</v>
      </c>
      <c r="B5" s="2942"/>
      <c r="C5" s="2925" t="s">
        <v>971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564</v>
      </c>
      <c r="R5" s="3020"/>
      <c r="S5" s="3021"/>
    </row>
    <row r="6" spans="1:19" ht="24">
      <c r="A6" s="2943"/>
      <c r="B6" s="2944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3460" t="s">
        <v>870</v>
      </c>
      <c r="R6" s="3461"/>
      <c r="S6" s="3462"/>
    </row>
    <row r="7" spans="1:19" ht="24">
      <c r="A7" s="2871" t="s">
        <v>62</v>
      </c>
      <c r="B7" s="2872"/>
      <c r="C7" s="2979" t="s">
        <v>871</v>
      </c>
      <c r="D7" s="2980"/>
      <c r="E7" s="2980"/>
      <c r="F7" s="2980"/>
      <c r="G7" s="2980"/>
      <c r="H7" s="2980"/>
      <c r="I7" s="2980"/>
      <c r="J7" s="2980"/>
      <c r="K7" s="2980"/>
      <c r="L7" s="2980"/>
      <c r="M7" s="2980"/>
      <c r="N7" s="2980"/>
      <c r="O7" s="2980"/>
      <c r="P7" s="2995"/>
      <c r="Q7" s="329" t="s">
        <v>613</v>
      </c>
      <c r="R7" s="80"/>
      <c r="S7" s="81"/>
    </row>
    <row r="8" spans="1:19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4"/>
      <c r="D9" s="1249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19" ht="24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1233" t="s">
        <v>869</v>
      </c>
      <c r="R10" s="208"/>
      <c r="S10" s="1168">
        <v>1</v>
      </c>
    </row>
    <row r="11" spans="1:19" ht="21.75" customHeight="1" thickBot="1">
      <c r="A11" s="3829" t="s">
        <v>957</v>
      </c>
      <c r="B11" s="3830"/>
      <c r="C11" s="3831"/>
      <c r="D11" s="198"/>
      <c r="E11" s="576"/>
      <c r="F11" s="576"/>
      <c r="G11" s="1035"/>
      <c r="H11" s="1035"/>
      <c r="I11" s="805"/>
      <c r="J11" s="1169"/>
      <c r="K11" s="805"/>
      <c r="L11" s="805"/>
      <c r="M11" s="805"/>
      <c r="N11" s="805"/>
      <c r="O11" s="805"/>
      <c r="P11" s="1291"/>
      <c r="Q11" s="441"/>
      <c r="R11" s="516"/>
      <c r="S11" s="365"/>
    </row>
    <row r="12" spans="1:19" ht="24.75" thickBot="1">
      <c r="A12" s="3905" t="s">
        <v>958</v>
      </c>
      <c r="B12" s="3906"/>
      <c r="C12" s="3907"/>
      <c r="D12" s="199">
        <v>9</v>
      </c>
      <c r="E12" s="248"/>
      <c r="F12" s="580"/>
      <c r="G12" s="1236"/>
      <c r="H12" s="149"/>
      <c r="I12" s="149"/>
      <c r="J12" s="251"/>
      <c r="K12" s="1236"/>
      <c r="L12" s="252"/>
      <c r="M12" s="1236"/>
      <c r="N12" s="289">
        <v>9</v>
      </c>
      <c r="O12" s="1236"/>
      <c r="P12" s="253"/>
      <c r="Q12" s="324" t="s">
        <v>510</v>
      </c>
      <c r="R12" s="325"/>
      <c r="S12" s="517"/>
    </row>
    <row r="13" spans="1:19" ht="24">
      <c r="A13" s="1385" t="s">
        <v>959</v>
      </c>
      <c r="B13" s="1246"/>
      <c r="C13" s="1247"/>
      <c r="D13" s="200"/>
      <c r="E13" s="1236"/>
      <c r="F13" s="251"/>
      <c r="G13" s="1236"/>
      <c r="H13" s="251"/>
      <c r="I13" s="1236"/>
      <c r="J13" s="1236"/>
      <c r="K13" s="1236"/>
      <c r="L13" s="1236"/>
      <c r="M13" s="1236"/>
      <c r="N13" s="1236"/>
      <c r="O13" s="1236"/>
      <c r="P13" s="253"/>
      <c r="Q13" s="121" t="s">
        <v>25</v>
      </c>
      <c r="R13" s="1242"/>
      <c r="S13" s="188"/>
    </row>
    <row r="14" spans="1:19" ht="24.75" thickBot="1">
      <c r="A14" s="1386" t="s">
        <v>960</v>
      </c>
      <c r="B14" s="1387"/>
      <c r="C14" s="1388"/>
      <c r="D14" s="200">
        <v>18</v>
      </c>
      <c r="E14" s="1236"/>
      <c r="F14" s="255"/>
      <c r="G14" s="1236"/>
      <c r="H14" s="255"/>
      <c r="I14" s="1236"/>
      <c r="J14" s="149"/>
      <c r="K14" s="1236"/>
      <c r="L14" s="1236"/>
      <c r="M14" s="1236"/>
      <c r="N14" s="289">
        <v>6</v>
      </c>
      <c r="O14" s="289">
        <v>6</v>
      </c>
      <c r="P14" s="1292">
        <v>6</v>
      </c>
      <c r="Q14" s="73"/>
      <c r="R14" s="74"/>
      <c r="S14" s="75"/>
    </row>
    <row r="15" spans="1:19" ht="24.75" thickBot="1">
      <c r="A15" s="1386" t="s">
        <v>961</v>
      </c>
      <c r="B15" s="1387"/>
      <c r="C15" s="1388"/>
      <c r="D15" s="200"/>
      <c r="E15" s="1236"/>
      <c r="F15" s="251"/>
      <c r="G15" s="149"/>
      <c r="H15" s="255"/>
      <c r="I15" s="149"/>
      <c r="J15" s="256"/>
      <c r="K15" s="149"/>
      <c r="L15" s="1236"/>
      <c r="M15" s="1236"/>
      <c r="N15" s="1236"/>
      <c r="O15" s="1236"/>
      <c r="P15" s="253"/>
      <c r="Q15" s="324" t="s">
        <v>511</v>
      </c>
      <c r="R15" s="325"/>
      <c r="S15" s="517"/>
    </row>
    <row r="16" spans="1:19" ht="24">
      <c r="A16" s="1386" t="s">
        <v>962</v>
      </c>
      <c r="B16" s="1387"/>
      <c r="C16" s="1388"/>
      <c r="D16" s="200">
        <v>10</v>
      </c>
      <c r="E16" s="149"/>
      <c r="F16" s="255"/>
      <c r="G16" s="149"/>
      <c r="H16" s="255"/>
      <c r="I16" s="149"/>
      <c r="J16" s="256"/>
      <c r="K16" s="149"/>
      <c r="L16" s="149"/>
      <c r="M16" s="149"/>
      <c r="N16" s="289">
        <v>10</v>
      </c>
      <c r="O16" s="149"/>
      <c r="P16" s="257"/>
      <c r="Q16" s="121" t="s">
        <v>29</v>
      </c>
      <c r="R16" s="208"/>
      <c r="S16" s="188"/>
    </row>
    <row r="17" spans="1:19" ht="24.75" thickBot="1">
      <c r="A17" s="1386" t="s">
        <v>963</v>
      </c>
      <c r="B17" s="1387"/>
      <c r="C17" s="1388"/>
      <c r="D17" s="200"/>
      <c r="E17" s="1236"/>
      <c r="F17" s="251"/>
      <c r="G17" s="1236"/>
      <c r="H17" s="251"/>
      <c r="I17" s="1236"/>
      <c r="J17" s="252"/>
      <c r="K17" s="1236"/>
      <c r="L17" s="149"/>
      <c r="M17" s="149"/>
      <c r="N17" s="149"/>
      <c r="O17" s="149"/>
      <c r="P17" s="257"/>
      <c r="Q17" s="73" t="s">
        <v>942</v>
      </c>
      <c r="R17" s="74"/>
      <c r="S17" s="75"/>
    </row>
    <row r="18" spans="1:19" ht="24.75" thickBot="1">
      <c r="A18" s="3908" t="s">
        <v>964</v>
      </c>
      <c r="B18" s="3909"/>
      <c r="C18" s="3910"/>
      <c r="D18" s="200">
        <v>30</v>
      </c>
      <c r="E18" s="1236"/>
      <c r="F18" s="251"/>
      <c r="G18" s="1236"/>
      <c r="H18" s="251"/>
      <c r="I18" s="1236"/>
      <c r="J18" s="252"/>
      <c r="K18" s="1236"/>
      <c r="L18" s="149"/>
      <c r="M18" s="149"/>
      <c r="N18" s="289">
        <v>10</v>
      </c>
      <c r="O18" s="289">
        <v>10</v>
      </c>
      <c r="P18" s="1292">
        <v>10</v>
      </c>
      <c r="Q18" s="3035" t="s">
        <v>504</v>
      </c>
      <c r="R18" s="3036"/>
      <c r="S18" s="3037"/>
    </row>
    <row r="19" spans="1:19" ht="24">
      <c r="A19" s="1386" t="s">
        <v>965</v>
      </c>
      <c r="B19" s="1387"/>
      <c r="C19" s="1388"/>
      <c r="D19" s="200"/>
      <c r="E19" s="1236"/>
      <c r="F19" s="251"/>
      <c r="G19" s="1236"/>
      <c r="H19" s="251"/>
      <c r="I19" s="1236"/>
      <c r="J19" s="252"/>
      <c r="K19" s="1236"/>
      <c r="L19" s="149"/>
      <c r="M19" s="149"/>
      <c r="N19" s="149"/>
      <c r="O19" s="149"/>
      <c r="P19" s="257"/>
      <c r="Q19" s="887"/>
      <c r="R19" s="1251"/>
      <c r="S19" s="1252"/>
    </row>
    <row r="20" spans="1:19" ht="24">
      <c r="A20" s="1386" t="s">
        <v>966</v>
      </c>
      <c r="B20" s="1387"/>
      <c r="C20" s="1388"/>
      <c r="D20" s="200"/>
      <c r="E20" s="1236"/>
      <c r="F20" s="251"/>
      <c r="G20" s="1236"/>
      <c r="H20" s="251"/>
      <c r="I20" s="1236"/>
      <c r="J20" s="252"/>
      <c r="K20" s="1236"/>
      <c r="L20" s="1236"/>
      <c r="M20" s="1236"/>
      <c r="N20" s="1236"/>
      <c r="O20" s="1236"/>
      <c r="P20" s="253"/>
      <c r="Q20" s="3112" t="s">
        <v>12</v>
      </c>
      <c r="R20" s="3113"/>
      <c r="S20" s="213" t="s">
        <v>13</v>
      </c>
    </row>
    <row r="21" spans="1:19" ht="24">
      <c r="A21" s="3908" t="s">
        <v>967</v>
      </c>
      <c r="B21" s="3909"/>
      <c r="C21" s="3910"/>
      <c r="D21" s="166">
        <v>8</v>
      </c>
      <c r="E21" s="83"/>
      <c r="F21" s="84"/>
      <c r="G21" s="77"/>
      <c r="H21" s="231"/>
      <c r="I21" s="77"/>
      <c r="J21" s="232"/>
      <c r="K21" s="77"/>
      <c r="L21" s="77"/>
      <c r="M21" s="289">
        <v>8</v>
      </c>
      <c r="N21" s="77"/>
      <c r="O21" s="77"/>
      <c r="P21" s="78"/>
      <c r="Q21" s="3663"/>
      <c r="R21" s="3911"/>
      <c r="S21" s="86"/>
    </row>
    <row r="22" spans="1:19" ht="24.75" thickBot="1">
      <c r="A22" s="1389" t="s">
        <v>968</v>
      </c>
      <c r="B22" s="1387"/>
      <c r="C22" s="1388"/>
      <c r="D22" s="166">
        <v>10</v>
      </c>
      <c r="E22" s="83"/>
      <c r="F22" s="84"/>
      <c r="G22" s="77"/>
      <c r="H22" s="231"/>
      <c r="I22" s="77"/>
      <c r="J22" s="232"/>
      <c r="K22" s="77"/>
      <c r="L22" s="77"/>
      <c r="M22" s="77"/>
      <c r="N22" s="77"/>
      <c r="O22" s="77"/>
      <c r="P22" s="1292">
        <v>10</v>
      </c>
      <c r="Q22" s="2968" t="s">
        <v>14</v>
      </c>
      <c r="R22" s="2969"/>
      <c r="S22" s="864">
        <f>Q21+S21</f>
        <v>0</v>
      </c>
    </row>
    <row r="23" spans="1:19" ht="24.75" thickBot="1">
      <c r="A23" s="1390" t="s">
        <v>969</v>
      </c>
      <c r="B23" s="1391"/>
      <c r="C23" s="1392"/>
      <c r="D23" s="167">
        <v>15</v>
      </c>
      <c r="E23" s="88"/>
      <c r="F23" s="89"/>
      <c r="G23" s="88"/>
      <c r="H23" s="89"/>
      <c r="I23" s="88"/>
      <c r="J23" s="90"/>
      <c r="K23" s="88"/>
      <c r="L23" s="88"/>
      <c r="M23" s="1293">
        <v>3.75</v>
      </c>
      <c r="N23" s="1293">
        <v>3.75</v>
      </c>
      <c r="O23" s="1293">
        <v>3.75</v>
      </c>
      <c r="P23" s="1294">
        <v>3.75</v>
      </c>
      <c r="Q23" s="3035" t="s">
        <v>563</v>
      </c>
      <c r="R23" s="3036"/>
      <c r="S23" s="3037"/>
    </row>
    <row r="24" spans="1:19" ht="24">
      <c r="A24" s="2894" t="s">
        <v>61</v>
      </c>
      <c r="B24" s="2895"/>
      <c r="C24" s="2896"/>
      <c r="D24" s="92"/>
      <c r="E24" s="93"/>
      <c r="F24" s="94"/>
      <c r="G24" s="664"/>
      <c r="H24" s="665"/>
      <c r="I24" s="664"/>
      <c r="J24" s="665"/>
      <c r="K24" s="666"/>
      <c r="L24" s="666"/>
      <c r="M24" s="666"/>
      <c r="N24" s="666"/>
      <c r="O24" s="666"/>
      <c r="P24" s="96"/>
      <c r="Q24" s="2951" t="s">
        <v>868</v>
      </c>
      <c r="R24" s="2952"/>
      <c r="S24" s="2953"/>
    </row>
    <row r="25" spans="1:19" ht="24">
      <c r="A25" s="2885" t="s">
        <v>484</v>
      </c>
      <c r="B25" s="2886"/>
      <c r="C25" s="2887"/>
      <c r="D25" s="172" t="s">
        <v>68</v>
      </c>
      <c r="E25" s="97">
        <f>SUM(E11:E23)</f>
        <v>0</v>
      </c>
      <c r="F25" s="97">
        <f>SUM(F11:F23)</f>
        <v>0</v>
      </c>
      <c r="G25" s="97">
        <f t="shared" ref="G25:P25" si="0">SUM(G11:G23)</f>
        <v>0</v>
      </c>
      <c r="H25" s="97">
        <f t="shared" si="0"/>
        <v>0</v>
      </c>
      <c r="I25" s="97">
        <f t="shared" si="0"/>
        <v>0</v>
      </c>
      <c r="J25" s="97">
        <f t="shared" si="0"/>
        <v>0</v>
      </c>
      <c r="K25" s="97">
        <f t="shared" si="0"/>
        <v>0</v>
      </c>
      <c r="L25" s="97">
        <f t="shared" si="0"/>
        <v>0</v>
      </c>
      <c r="M25" s="97">
        <f t="shared" si="0"/>
        <v>11.75</v>
      </c>
      <c r="N25" s="97">
        <f t="shared" si="0"/>
        <v>38.75</v>
      </c>
      <c r="O25" s="97">
        <f t="shared" si="0"/>
        <v>19.75</v>
      </c>
      <c r="P25" s="98">
        <f t="shared" si="0"/>
        <v>29.75</v>
      </c>
      <c r="Q25" s="2935"/>
      <c r="R25" s="2936"/>
      <c r="S25" s="2937"/>
    </row>
    <row r="26" spans="1:19" ht="24">
      <c r="A26" s="2888"/>
      <c r="B26" s="2889"/>
      <c r="C26" s="2890"/>
      <c r="D26" s="175" t="s">
        <v>69</v>
      </c>
      <c r="E26" s="99">
        <f>E25</f>
        <v>0</v>
      </c>
      <c r="F26" s="97">
        <f>SUM(E25:F25)</f>
        <v>0</v>
      </c>
      <c r="G26" s="97">
        <f>SUM(E25:G25)</f>
        <v>0</v>
      </c>
      <c r="H26" s="97">
        <f>SUM(E25:H25)</f>
        <v>0</v>
      </c>
      <c r="I26" s="97">
        <f>SUM(E25:I25)</f>
        <v>0</v>
      </c>
      <c r="J26" s="97">
        <f>SUM(E25:J25)</f>
        <v>0</v>
      </c>
      <c r="K26" s="97">
        <f>SUM(E25:K25)</f>
        <v>0</v>
      </c>
      <c r="L26" s="97">
        <f>SUM(E25:L25)</f>
        <v>0</v>
      </c>
      <c r="M26" s="97">
        <f>SUM(E25:M25)</f>
        <v>11.75</v>
      </c>
      <c r="N26" s="97">
        <f>SUM(E25:N25)</f>
        <v>50.5</v>
      </c>
      <c r="O26" s="97">
        <f>SUM(E25:O25)</f>
        <v>70.25</v>
      </c>
      <c r="P26" s="98">
        <f>SUM(E25:P25)</f>
        <v>100</v>
      </c>
      <c r="Q26" s="2938"/>
      <c r="R26" s="2939"/>
      <c r="S26" s="2940"/>
    </row>
    <row r="27" spans="1:19" ht="24">
      <c r="A27" s="2831" t="s">
        <v>487</v>
      </c>
      <c r="B27" s="2832"/>
      <c r="C27" s="2833"/>
      <c r="D27" s="177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3129" t="s">
        <v>614</v>
      </c>
      <c r="R27" s="2978"/>
      <c r="S27" s="3912">
        <f>P28</f>
        <v>0</v>
      </c>
    </row>
    <row r="28" spans="1:19" ht="24.75" thickBot="1">
      <c r="A28" s="2834"/>
      <c r="B28" s="2835"/>
      <c r="C28" s="2836"/>
      <c r="D28" s="182" t="s">
        <v>72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3131"/>
      <c r="R28" s="3132"/>
      <c r="S28" s="2840"/>
    </row>
    <row r="29" spans="1:19" ht="24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3849" t="s">
        <v>719</v>
      </c>
      <c r="R29" s="3849"/>
      <c r="S29" s="3849"/>
    </row>
    <row r="30" spans="1:19" ht="24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295"/>
      <c r="R30" s="1296"/>
      <c r="S30" s="1297"/>
    </row>
    <row r="31" spans="1:19" ht="24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3850" t="s">
        <v>720</v>
      </c>
      <c r="R31" s="3850"/>
      <c r="S31" s="3850"/>
    </row>
    <row r="32" spans="1:19" ht="24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3851" t="s">
        <v>747</v>
      </c>
      <c r="R32" s="3851"/>
      <c r="S32" s="3851"/>
    </row>
    <row r="33" spans="1:19" ht="24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298"/>
      <c r="R33" s="1298"/>
      <c r="S33" s="1298"/>
    </row>
    <row r="34" spans="1:19">
      <c r="E34" s="1170"/>
    </row>
  </sheetData>
  <mergeCells count="34">
    <mergeCell ref="Q29:S29"/>
    <mergeCell ref="Q31:S31"/>
    <mergeCell ref="Q32:S32"/>
    <mergeCell ref="A25:C26"/>
    <mergeCell ref="Q25:S25"/>
    <mergeCell ref="Q26:S26"/>
    <mergeCell ref="A27:C28"/>
    <mergeCell ref="Q27:R28"/>
    <mergeCell ref="S27:S28"/>
    <mergeCell ref="Q22:R22"/>
    <mergeCell ref="Q23:S23"/>
    <mergeCell ref="A24:C24"/>
    <mergeCell ref="Q24:S24"/>
    <mergeCell ref="A18:C18"/>
    <mergeCell ref="Q18:S18"/>
    <mergeCell ref="Q20:R20"/>
    <mergeCell ref="A21:C21"/>
    <mergeCell ref="Q21:R21"/>
    <mergeCell ref="A12:C12"/>
    <mergeCell ref="A7:B8"/>
    <mergeCell ref="C7:P8"/>
    <mergeCell ref="Q8:S8"/>
    <mergeCell ref="A9:C10"/>
    <mergeCell ref="E9:P9"/>
    <mergeCell ref="A11:C11"/>
    <mergeCell ref="A5:B6"/>
    <mergeCell ref="C5:P6"/>
    <mergeCell ref="Q5:S5"/>
    <mergeCell ref="Q6:S6"/>
    <mergeCell ref="A1:S1"/>
    <mergeCell ref="A2:S2"/>
    <mergeCell ref="A3:B4"/>
    <mergeCell ref="C3:S3"/>
    <mergeCell ref="C4:S4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Header>&amp;R&amp;"Angsana New,ธรรมดา"&amp;24 12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U34"/>
  <sheetViews>
    <sheetView view="pageLayout" topLeftCell="A4" zoomScale="80" zoomScaleNormal="90" zoomScalePageLayoutView="80" workbookViewId="0">
      <selection activeCell="A5" sqref="A5:P6"/>
    </sheetView>
  </sheetViews>
  <sheetFormatPr defaultColWidth="8.5703125" defaultRowHeight="24"/>
  <cols>
    <col min="1" max="1" width="9" style="15" customWidth="1"/>
    <col min="2" max="2" width="18" style="15" customWidth="1"/>
    <col min="3" max="3" width="29.140625" style="15" customWidth="1"/>
    <col min="4" max="4" width="16.42578125" style="15" customWidth="1"/>
    <col min="5" max="5" width="3.85546875" style="15" bestFit="1" customWidth="1"/>
    <col min="6" max="6" width="4.140625" style="15" bestFit="1" customWidth="1"/>
    <col min="7" max="8" width="3.85546875" style="15" bestFit="1" customWidth="1"/>
    <col min="9" max="9" width="4.140625" style="15" bestFit="1" customWidth="1"/>
    <col min="10" max="10" width="3.85546875" style="15" bestFit="1" customWidth="1"/>
    <col min="11" max="11" width="4.42578125" style="15" bestFit="1" customWidth="1"/>
    <col min="12" max="12" width="4.140625" style="15" bestFit="1" customWidth="1"/>
    <col min="13" max="16" width="3.85546875" style="15" bestFit="1" customWidth="1"/>
    <col min="17" max="17" width="9" style="15" customWidth="1"/>
    <col min="18" max="18" width="24.42578125" style="15" customWidth="1"/>
    <col min="19" max="19" width="32.14062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3202" t="s">
        <v>764</v>
      </c>
      <c r="B2" s="3203"/>
      <c r="C2" s="3203"/>
      <c r="D2" s="3203"/>
      <c r="E2" s="3203"/>
      <c r="F2" s="3203"/>
      <c r="G2" s="3203"/>
      <c r="H2" s="3203"/>
      <c r="I2" s="3203"/>
      <c r="J2" s="3203"/>
      <c r="K2" s="3203"/>
      <c r="L2" s="3203"/>
      <c r="M2" s="3203"/>
      <c r="N2" s="3203"/>
      <c r="O2" s="3203"/>
      <c r="P2" s="3203"/>
      <c r="Q2" s="3203"/>
      <c r="R2" s="3203"/>
      <c r="S2" s="3204"/>
    </row>
    <row r="3" spans="1:19" s="275" customFormat="1" ht="21.6" customHeight="1">
      <c r="A3" s="2855" t="s">
        <v>788</v>
      </c>
      <c r="B3" s="2856"/>
      <c r="C3" s="1010" t="s">
        <v>769</v>
      </c>
      <c r="D3" s="1237"/>
      <c r="E3" s="1010"/>
      <c r="F3" s="1010"/>
      <c r="G3" s="1010"/>
      <c r="H3" s="1010"/>
      <c r="I3" s="1010"/>
      <c r="J3" s="1010"/>
      <c r="K3" s="1010"/>
      <c r="L3" s="1010"/>
      <c r="M3" s="1010"/>
      <c r="N3" s="1010"/>
      <c r="O3" s="1010"/>
      <c r="P3" s="1010"/>
      <c r="Q3" s="1010"/>
      <c r="R3" s="1010"/>
      <c r="S3" s="1011"/>
    </row>
    <row r="4" spans="1:19" s="275" customFormat="1" ht="21.6" customHeight="1" thickBot="1">
      <c r="A4" s="3028"/>
      <c r="B4" s="3029"/>
      <c r="C4" s="1238" t="s">
        <v>767</v>
      </c>
      <c r="D4" s="1238"/>
      <c r="E4" s="1238"/>
      <c r="F4" s="1238"/>
      <c r="G4" s="1238"/>
      <c r="H4" s="1238"/>
      <c r="I4" s="1238"/>
      <c r="J4" s="1238"/>
      <c r="K4" s="1238"/>
      <c r="L4" s="1238"/>
      <c r="M4" s="1238"/>
      <c r="N4" s="1238"/>
      <c r="O4" s="1238"/>
      <c r="P4" s="1238"/>
      <c r="Q4" s="1238"/>
      <c r="R4" s="1238"/>
      <c r="S4" s="1239"/>
    </row>
    <row r="5" spans="1:19" s="275" customFormat="1" ht="21.6" customHeight="1">
      <c r="A5" s="2941" t="s">
        <v>787</v>
      </c>
      <c r="B5" s="2942"/>
      <c r="C5" s="2925" t="s">
        <v>972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887" t="s">
        <v>498</v>
      </c>
      <c r="R5" s="1251"/>
      <c r="S5" s="1252"/>
    </row>
    <row r="6" spans="1:19" ht="21" customHeight="1">
      <c r="A6" s="2943"/>
      <c r="B6" s="2944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87</v>
      </c>
      <c r="R6" s="2922"/>
      <c r="S6" s="2923"/>
    </row>
    <row r="7" spans="1:19" ht="21" customHeight="1">
      <c r="A7" s="3129" t="s">
        <v>62</v>
      </c>
      <c r="B7" s="2978"/>
      <c r="C7" s="2875" t="s">
        <v>768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207" t="s">
        <v>613</v>
      </c>
      <c r="R7" s="208"/>
      <c r="S7" s="188"/>
    </row>
    <row r="8" spans="1:19" ht="21.75" customHeight="1" thickBot="1">
      <c r="A8" s="3131"/>
      <c r="B8" s="3132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2"/>
      <c r="S8" s="3043"/>
    </row>
    <row r="9" spans="1:19" ht="21.75" customHeight="1" thickBot="1">
      <c r="A9" s="2903" t="s">
        <v>499</v>
      </c>
      <c r="B9" s="2904"/>
      <c r="C9" s="2905"/>
      <c r="D9" s="1249" t="s">
        <v>593</v>
      </c>
      <c r="E9" s="2909" t="s">
        <v>500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501</v>
      </c>
      <c r="R9" s="325"/>
      <c r="S9" s="326" t="s">
        <v>502</v>
      </c>
    </row>
    <row r="10" spans="1:19">
      <c r="A10" s="3009"/>
      <c r="B10" s="3010"/>
      <c r="C10" s="3011"/>
      <c r="D10" s="186" t="s">
        <v>60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1" t="s">
        <v>11</v>
      </c>
      <c r="Q10" s="2913"/>
      <c r="R10" s="2914"/>
      <c r="S10" s="214"/>
    </row>
    <row r="11" spans="1:19">
      <c r="A11" s="421" t="s">
        <v>81</v>
      </c>
      <c r="B11" s="422"/>
      <c r="C11" s="423"/>
      <c r="D11" s="575">
        <v>10</v>
      </c>
      <c r="E11" s="576"/>
      <c r="F11" s="710"/>
      <c r="G11" s="571">
        <v>5</v>
      </c>
      <c r="H11" s="571">
        <v>5</v>
      </c>
      <c r="I11" s="115"/>
      <c r="J11" s="478"/>
      <c r="K11" s="115"/>
      <c r="L11" s="115"/>
      <c r="M11" s="115"/>
      <c r="N11" s="115"/>
      <c r="O11" s="115"/>
      <c r="P11" s="577"/>
      <c r="Q11" s="1233" t="s">
        <v>86</v>
      </c>
      <c r="R11" s="208"/>
      <c r="S11" s="76" t="s">
        <v>78</v>
      </c>
    </row>
    <row r="12" spans="1:19" ht="24.75" thickBot="1">
      <c r="A12" s="889" t="s">
        <v>82</v>
      </c>
      <c r="B12" s="890"/>
      <c r="C12" s="891"/>
      <c r="D12" s="578">
        <v>20</v>
      </c>
      <c r="E12" s="579"/>
      <c r="F12" s="580"/>
      <c r="G12" s="522">
        <v>5</v>
      </c>
      <c r="H12" s="520"/>
      <c r="I12" s="248"/>
      <c r="J12" s="247">
        <v>5</v>
      </c>
      <c r="K12" s="248"/>
      <c r="L12" s="248"/>
      <c r="M12" s="522">
        <v>5</v>
      </c>
      <c r="N12" s="248"/>
      <c r="O12" s="248"/>
      <c r="P12" s="581">
        <v>5</v>
      </c>
      <c r="Q12" s="566"/>
      <c r="R12" s="567"/>
      <c r="S12" s="365"/>
    </row>
    <row r="13" spans="1:19" ht="24.75" thickBot="1">
      <c r="A13" s="1240" t="s">
        <v>83</v>
      </c>
      <c r="B13" s="1243"/>
      <c r="C13" s="1241"/>
      <c r="D13" s="1235"/>
      <c r="E13" s="1236"/>
      <c r="F13" s="251"/>
      <c r="G13" s="149"/>
      <c r="H13" s="255"/>
      <c r="I13" s="149"/>
      <c r="J13" s="256"/>
      <c r="K13" s="1236"/>
      <c r="L13" s="1236"/>
      <c r="M13" s="1236"/>
      <c r="N13" s="1236"/>
      <c r="O13" s="1236"/>
      <c r="P13" s="253"/>
      <c r="Q13" s="324" t="s">
        <v>510</v>
      </c>
      <c r="R13" s="325"/>
      <c r="S13" s="517"/>
    </row>
    <row r="14" spans="1:19">
      <c r="A14" s="1240" t="s">
        <v>84</v>
      </c>
      <c r="B14" s="1243"/>
      <c r="C14" s="1241"/>
      <c r="D14" s="1235">
        <v>30</v>
      </c>
      <c r="E14" s="1236"/>
      <c r="F14" s="251"/>
      <c r="G14" s="1236"/>
      <c r="H14" s="258">
        <v>5</v>
      </c>
      <c r="I14" s="147">
        <v>5</v>
      </c>
      <c r="J14" s="256"/>
      <c r="K14" s="147">
        <v>5</v>
      </c>
      <c r="L14" s="147">
        <v>5</v>
      </c>
      <c r="M14" s="149"/>
      <c r="N14" s="147">
        <v>5</v>
      </c>
      <c r="O14" s="147">
        <v>5</v>
      </c>
      <c r="P14" s="257"/>
      <c r="Q14" s="2913" t="s">
        <v>79</v>
      </c>
      <c r="R14" s="3281"/>
      <c r="S14" s="3282"/>
    </row>
    <row r="15" spans="1:19" ht="24.75" thickBot="1">
      <c r="A15" s="3052" t="s">
        <v>711</v>
      </c>
      <c r="B15" s="3053"/>
      <c r="C15" s="3054"/>
      <c r="D15" s="1235">
        <v>20</v>
      </c>
      <c r="E15" s="1236"/>
      <c r="F15" s="251"/>
      <c r="G15" s="1236"/>
      <c r="H15" s="255"/>
      <c r="I15" s="149"/>
      <c r="J15" s="262">
        <v>6.66</v>
      </c>
      <c r="K15" s="149"/>
      <c r="L15" s="149"/>
      <c r="M15" s="147">
        <v>6.67</v>
      </c>
      <c r="N15" s="149"/>
      <c r="O15" s="149"/>
      <c r="P15" s="263">
        <v>6.7</v>
      </c>
      <c r="Q15" s="73"/>
      <c r="R15" s="74"/>
      <c r="S15" s="75"/>
    </row>
    <row r="16" spans="1:19" ht="24.75" thickBot="1">
      <c r="A16" s="1240" t="s">
        <v>85</v>
      </c>
      <c r="B16" s="1256"/>
      <c r="C16" s="464"/>
      <c r="D16" s="1250">
        <v>20</v>
      </c>
      <c r="E16" s="149"/>
      <c r="F16" s="255"/>
      <c r="G16" s="149"/>
      <c r="H16" s="255"/>
      <c r="I16" s="149"/>
      <c r="J16" s="256"/>
      <c r="K16" s="149"/>
      <c r="L16" s="149"/>
      <c r="M16" s="149"/>
      <c r="N16" s="149"/>
      <c r="O16" s="149"/>
      <c r="P16" s="263">
        <v>20</v>
      </c>
      <c r="Q16" s="324" t="s">
        <v>511</v>
      </c>
      <c r="R16" s="325"/>
      <c r="S16" s="517"/>
    </row>
    <row r="17" spans="1:21">
      <c r="A17" s="3740"/>
      <c r="B17" s="3741"/>
      <c r="C17" s="3742"/>
      <c r="D17" s="1234"/>
      <c r="E17" s="225"/>
      <c r="F17" s="418"/>
      <c r="G17" s="417"/>
      <c r="H17" s="417"/>
      <c r="I17" s="417"/>
      <c r="J17" s="417"/>
      <c r="K17" s="417"/>
      <c r="L17" s="417"/>
      <c r="M17" s="417"/>
      <c r="N17" s="417"/>
      <c r="O17" s="417"/>
      <c r="P17" s="417"/>
      <c r="Q17" s="2913" t="s">
        <v>24</v>
      </c>
      <c r="R17" s="3281"/>
      <c r="S17" s="3282"/>
    </row>
    <row r="18" spans="1:21" ht="24.75" thickBot="1">
      <c r="A18" s="3740"/>
      <c r="B18" s="3741"/>
      <c r="C18" s="3742"/>
      <c r="D18" s="1234"/>
      <c r="E18" s="225"/>
      <c r="F18" s="418"/>
      <c r="G18" s="417"/>
      <c r="H18" s="418"/>
      <c r="I18" s="417"/>
      <c r="J18" s="425"/>
      <c r="K18" s="417"/>
      <c r="L18" s="417"/>
      <c r="M18" s="417"/>
      <c r="N18" s="417"/>
      <c r="O18" s="417"/>
      <c r="P18" s="426"/>
      <c r="Q18" s="73"/>
      <c r="R18" s="74"/>
      <c r="S18" s="75"/>
    </row>
    <row r="19" spans="1:21" ht="24.75" thickBot="1">
      <c r="A19" s="3052"/>
      <c r="B19" s="3053"/>
      <c r="C19" s="3054"/>
      <c r="D19" s="1232"/>
      <c r="E19" s="225"/>
      <c r="F19" s="418"/>
      <c r="G19" s="417"/>
      <c r="H19" s="418"/>
      <c r="I19" s="417"/>
      <c r="J19" s="425"/>
      <c r="K19" s="417"/>
      <c r="L19" s="417"/>
      <c r="M19" s="417"/>
      <c r="N19" s="417"/>
      <c r="O19" s="417"/>
      <c r="P19" s="426"/>
      <c r="Q19" s="3035" t="s">
        <v>504</v>
      </c>
      <c r="R19" s="3036"/>
      <c r="S19" s="3037"/>
    </row>
    <row r="20" spans="1:21">
      <c r="A20" s="3052"/>
      <c r="B20" s="3053"/>
      <c r="C20" s="3054"/>
      <c r="D20" s="1255"/>
      <c r="E20" s="343"/>
      <c r="F20" s="429"/>
      <c r="G20" s="428"/>
      <c r="H20" s="429"/>
      <c r="I20" s="428"/>
      <c r="J20" s="430"/>
      <c r="K20" s="428"/>
      <c r="L20" s="428"/>
      <c r="M20" s="428"/>
      <c r="N20" s="428"/>
      <c r="O20" s="428"/>
      <c r="P20" s="453"/>
      <c r="Q20" s="2915" t="s">
        <v>12</v>
      </c>
      <c r="R20" s="2916"/>
      <c r="S20" s="213" t="s">
        <v>13</v>
      </c>
    </row>
    <row r="21" spans="1:21">
      <c r="A21" s="1253"/>
      <c r="B21" s="1254"/>
      <c r="C21" s="1255"/>
      <c r="D21" s="1255"/>
      <c r="E21" s="437"/>
      <c r="F21" s="436"/>
      <c r="G21" s="435"/>
      <c r="H21" s="436"/>
      <c r="I21" s="435"/>
      <c r="J21" s="437"/>
      <c r="K21" s="435"/>
      <c r="L21" s="435"/>
      <c r="M21" s="435"/>
      <c r="N21" s="435"/>
      <c r="O21" s="435"/>
      <c r="P21" s="438"/>
      <c r="Q21" s="3049"/>
      <c r="R21" s="3050"/>
      <c r="S21" s="427"/>
    </row>
    <row r="22" spans="1:21">
      <c r="A22" s="1253"/>
      <c r="B22" s="1254"/>
      <c r="C22" s="1255"/>
      <c r="D22" s="1255"/>
      <c r="E22" s="437"/>
      <c r="F22" s="436"/>
      <c r="G22" s="435"/>
      <c r="H22" s="436"/>
      <c r="I22" s="435"/>
      <c r="J22" s="437"/>
      <c r="K22" s="435"/>
      <c r="L22" s="435"/>
      <c r="M22" s="435"/>
      <c r="N22" s="435"/>
      <c r="O22" s="435"/>
      <c r="P22" s="438"/>
      <c r="Q22" s="3328"/>
      <c r="R22" s="2974"/>
      <c r="S22" s="431"/>
    </row>
    <row r="23" spans="1:21">
      <c r="A23" s="1253"/>
      <c r="B23" s="1254"/>
      <c r="C23" s="1255"/>
      <c r="D23" s="1255"/>
      <c r="E23" s="437"/>
      <c r="F23" s="436"/>
      <c r="G23" s="435"/>
      <c r="H23" s="436"/>
      <c r="I23" s="435"/>
      <c r="J23" s="437"/>
      <c r="K23" s="435"/>
      <c r="L23" s="435"/>
      <c r="M23" s="435"/>
      <c r="N23" s="435"/>
      <c r="O23" s="435"/>
      <c r="P23" s="438"/>
      <c r="Q23" s="432"/>
      <c r="R23" s="439"/>
      <c r="S23" s="434"/>
    </row>
    <row r="24" spans="1:21" ht="24.75" thickBot="1">
      <c r="A24" s="1253"/>
      <c r="B24" s="1254"/>
      <c r="C24" s="1255"/>
      <c r="D24" s="1255"/>
      <c r="E24" s="437"/>
      <c r="F24" s="436"/>
      <c r="G24" s="435"/>
      <c r="H24" s="436"/>
      <c r="I24" s="435"/>
      <c r="J24" s="437"/>
      <c r="K24" s="435"/>
      <c r="L24" s="435"/>
      <c r="M24" s="435"/>
      <c r="N24" s="435"/>
      <c r="O24" s="435"/>
      <c r="P24" s="440"/>
      <c r="Q24" s="2968" t="s">
        <v>14</v>
      </c>
      <c r="R24" s="2969"/>
      <c r="S24" s="896"/>
      <c r="T24" s="366"/>
      <c r="U24" s="123"/>
    </row>
    <row r="25" spans="1:21" ht="24.75" thickBot="1">
      <c r="A25" s="3003"/>
      <c r="B25" s="3004"/>
      <c r="C25" s="3005"/>
      <c r="D25" s="167"/>
      <c r="E25" s="88"/>
      <c r="F25" s="89"/>
      <c r="G25" s="88"/>
      <c r="H25" s="89"/>
      <c r="I25" s="88"/>
      <c r="J25" s="90"/>
      <c r="K25" s="88"/>
      <c r="L25" s="88"/>
      <c r="M25" s="88"/>
      <c r="N25" s="88"/>
      <c r="O25" s="88"/>
      <c r="P25" s="91"/>
      <c r="Q25" s="3035" t="s">
        <v>563</v>
      </c>
      <c r="R25" s="3036"/>
      <c r="S25" s="3037"/>
      <c r="T25" s="276"/>
    </row>
    <row r="26" spans="1:21">
      <c r="A26" s="2894" t="s">
        <v>61</v>
      </c>
      <c r="B26" s="2895"/>
      <c r="C26" s="2896"/>
      <c r="D26" s="92">
        <f>SUM(D11:D25)</f>
        <v>100</v>
      </c>
      <c r="E26" s="93"/>
      <c r="F26" s="94"/>
      <c r="G26" s="93"/>
      <c r="H26" s="94"/>
      <c r="I26" s="93"/>
      <c r="J26" s="94"/>
      <c r="K26" s="95"/>
      <c r="L26" s="95"/>
      <c r="M26" s="95"/>
      <c r="N26" s="95"/>
      <c r="O26" s="95"/>
      <c r="P26" s="96"/>
      <c r="Q26" s="582" t="s">
        <v>596</v>
      </c>
      <c r="R26" s="583"/>
      <c r="S26" s="584"/>
    </row>
    <row r="27" spans="1:21" ht="21" customHeight="1">
      <c r="A27" s="2885" t="s">
        <v>70</v>
      </c>
      <c r="B27" s="2886"/>
      <c r="C27" s="2887"/>
      <c r="D27" s="172" t="s">
        <v>68</v>
      </c>
      <c r="E27" s="97">
        <f>SUM(E14:E25)</f>
        <v>0</v>
      </c>
      <c r="F27" s="97">
        <f>SUM(F11:F25)</f>
        <v>0</v>
      </c>
      <c r="G27" s="97">
        <f>SUM(G11:G25)</f>
        <v>10</v>
      </c>
      <c r="H27" s="97">
        <f>SUM(H11:H25)</f>
        <v>10</v>
      </c>
      <c r="I27" s="97">
        <f t="shared" ref="I27:L27" si="0">SUM(I14:I25)</f>
        <v>5</v>
      </c>
      <c r="J27" s="97">
        <f>SUM(J12:J25)</f>
        <v>11.66</v>
      </c>
      <c r="K27" s="97">
        <f>SUM(K14:K25)</f>
        <v>5</v>
      </c>
      <c r="L27" s="97">
        <f t="shared" si="0"/>
        <v>5</v>
      </c>
      <c r="M27" s="97">
        <f>SUM(M11:M25)</f>
        <v>11.67</v>
      </c>
      <c r="N27" s="97">
        <f>SUM(N14:N25)</f>
        <v>5</v>
      </c>
      <c r="O27" s="97">
        <f>SUM(O14:O25)</f>
        <v>5</v>
      </c>
      <c r="P27" s="98">
        <f>SUM(P11:P25)</f>
        <v>31.7</v>
      </c>
      <c r="Q27" s="2891"/>
      <c r="R27" s="2892"/>
      <c r="S27" s="2893"/>
    </row>
    <row r="28" spans="1:21" ht="21.75" customHeight="1" thickBot="1">
      <c r="A28" s="3916"/>
      <c r="B28" s="3917"/>
      <c r="C28" s="3918"/>
      <c r="D28" s="175" t="s">
        <v>69</v>
      </c>
      <c r="E28" s="99">
        <f>E27</f>
        <v>0</v>
      </c>
      <c r="F28" s="97">
        <f>SUM(E27:F27)</f>
        <v>0</v>
      </c>
      <c r="G28" s="97">
        <f>SUM(E27:G27)</f>
        <v>10</v>
      </c>
      <c r="H28" s="97">
        <f>SUM(E27:H27)</f>
        <v>20</v>
      </c>
      <c r="I28" s="97">
        <f>SUM(E27:I27)</f>
        <v>25</v>
      </c>
      <c r="J28" s="97">
        <f>SUM(E27:J27)</f>
        <v>36.659999999999997</v>
      </c>
      <c r="K28" s="97">
        <f>SUM(E27:K27)</f>
        <v>41.66</v>
      </c>
      <c r="L28" s="97">
        <f>SUM(E27:L27)</f>
        <v>46.66</v>
      </c>
      <c r="M28" s="97">
        <f>SUM(E27:M27)</f>
        <v>58.33</v>
      </c>
      <c r="N28" s="97">
        <f>SUM(E27:N27)</f>
        <v>63.33</v>
      </c>
      <c r="O28" s="97">
        <f>SUM(E27:O27)</f>
        <v>68.33</v>
      </c>
      <c r="P28" s="98">
        <f>SUM(E27:P27)</f>
        <v>100.03</v>
      </c>
      <c r="Q28" s="2938"/>
      <c r="R28" s="2939"/>
      <c r="S28" s="2940"/>
    </row>
    <row r="29" spans="1:21">
      <c r="A29" s="3913" t="s">
        <v>71</v>
      </c>
      <c r="B29" s="3914"/>
      <c r="C29" s="3915"/>
      <c r="D29" s="177" t="s">
        <v>68</v>
      </c>
      <c r="E29" s="100"/>
      <c r="F29" s="101"/>
      <c r="G29" s="100"/>
      <c r="H29" s="101"/>
      <c r="I29" s="100"/>
      <c r="J29" s="101"/>
      <c r="K29" s="102"/>
      <c r="L29" s="102"/>
      <c r="M29" s="102"/>
      <c r="N29" s="102"/>
      <c r="O29" s="102"/>
      <c r="P29" s="103"/>
      <c r="Q29" s="2837" t="s">
        <v>587</v>
      </c>
      <c r="R29" s="3051"/>
      <c r="S29" s="2839">
        <f>P30</f>
        <v>0</v>
      </c>
      <c r="T29" s="123"/>
    </row>
    <row r="30" spans="1:21" ht="24.75" thickBot="1">
      <c r="A30" s="2834"/>
      <c r="B30" s="2835"/>
      <c r="C30" s="2836"/>
      <c r="D30" s="182" t="s">
        <v>72</v>
      </c>
      <c r="E30" s="104">
        <f>E29</f>
        <v>0</v>
      </c>
      <c r="F30" s="105">
        <f>SUM(E29:F29)</f>
        <v>0</v>
      </c>
      <c r="G30" s="105">
        <f>SUM(E29:G29)</f>
        <v>0</v>
      </c>
      <c r="H30" s="105">
        <f>SUM(E29:H29)</f>
        <v>0</v>
      </c>
      <c r="I30" s="105">
        <f>SUM(E29:I29)</f>
        <v>0</v>
      </c>
      <c r="J30" s="105">
        <f>SUM(E29:J29)</f>
        <v>0</v>
      </c>
      <c r="K30" s="105">
        <f>SUM(E29:K29)</f>
        <v>0</v>
      </c>
      <c r="L30" s="105">
        <f>SUM(E29:L29)</f>
        <v>0</v>
      </c>
      <c r="M30" s="105">
        <f>SUM(E29:M29)</f>
        <v>0</v>
      </c>
      <c r="N30" s="105">
        <f>SUM(E29:N29)</f>
        <v>0</v>
      </c>
      <c r="O30" s="105"/>
      <c r="P30" s="106">
        <f>SUM(E29:P29)</f>
        <v>0</v>
      </c>
      <c r="Q30" s="564"/>
      <c r="R30" s="565"/>
      <c r="S30" s="2840"/>
    </row>
    <row r="31" spans="1:21" ht="21" hidden="1" customHeight="1">
      <c r="Q31" s="2847" t="s">
        <v>719</v>
      </c>
      <c r="R31" s="2847"/>
      <c r="S31" s="2847"/>
    </row>
    <row r="32" spans="1:21" hidden="1">
      <c r="Q32" s="458"/>
      <c r="R32" s="865"/>
      <c r="S32" s="275"/>
    </row>
    <row r="33" spans="17:19" ht="21" hidden="1" customHeight="1">
      <c r="Q33" s="2829" t="s">
        <v>720</v>
      </c>
      <c r="R33" s="2829"/>
      <c r="S33" s="2829"/>
    </row>
    <row r="34" spans="17:19" ht="21" hidden="1" customHeight="1">
      <c r="Q34" s="2805" t="s">
        <v>748</v>
      </c>
      <c r="R34" s="2805"/>
      <c r="S34" s="2805"/>
    </row>
  </sheetData>
  <mergeCells count="36">
    <mergeCell ref="Q33:S33"/>
    <mergeCell ref="Q34:S34"/>
    <mergeCell ref="Q24:R24"/>
    <mergeCell ref="Q22:R22"/>
    <mergeCell ref="A3:B4"/>
    <mergeCell ref="A7:B8"/>
    <mergeCell ref="A5:B6"/>
    <mergeCell ref="Q8:S8"/>
    <mergeCell ref="C5:P6"/>
    <mergeCell ref="C7:P8"/>
    <mergeCell ref="A9:C10"/>
    <mergeCell ref="E9:P9"/>
    <mergeCell ref="Q10:R10"/>
    <mergeCell ref="Q31:S31"/>
    <mergeCell ref="Q21:R21"/>
    <mergeCell ref="Q17:S17"/>
    <mergeCell ref="Q19:S19"/>
    <mergeCell ref="Q20:R20"/>
    <mergeCell ref="A1:S1"/>
    <mergeCell ref="A2:S2"/>
    <mergeCell ref="Q6:S6"/>
    <mergeCell ref="A15:C15"/>
    <mergeCell ref="Q14:S14"/>
    <mergeCell ref="A17:C17"/>
    <mergeCell ref="A18:C18"/>
    <mergeCell ref="A19:C19"/>
    <mergeCell ref="A20:C20"/>
    <mergeCell ref="A29:C30"/>
    <mergeCell ref="Q29:R29"/>
    <mergeCell ref="S29:S30"/>
    <mergeCell ref="A25:C25"/>
    <mergeCell ref="Q25:S25"/>
    <mergeCell ref="A26:C26"/>
    <mergeCell ref="A27:C28"/>
    <mergeCell ref="Q27:S27"/>
    <mergeCell ref="Q28:S28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13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-0.249977111117893"/>
  </sheetPr>
  <dimension ref="A1:S40"/>
  <sheetViews>
    <sheetView zoomScale="80" zoomScaleNormal="80" zoomScalePageLayoutView="80" workbookViewId="0">
      <selection activeCell="A5" sqref="A5:P6"/>
    </sheetView>
  </sheetViews>
  <sheetFormatPr defaultColWidth="8.5703125" defaultRowHeight="24"/>
  <cols>
    <col min="1" max="1" width="8.5703125" style="15"/>
    <col min="2" max="2" width="17" style="15" customWidth="1"/>
    <col min="3" max="3" width="35.5703125" style="15" customWidth="1"/>
    <col min="4" max="4" width="15.42578125" style="15" bestFit="1" customWidth="1"/>
    <col min="5" max="5" width="4.140625" style="15" bestFit="1" customWidth="1"/>
    <col min="6" max="6" width="4.42578125" style="15" bestFit="1" customWidth="1"/>
    <col min="7" max="7" width="4.85546875" style="15" bestFit="1" customWidth="1"/>
    <col min="8" max="8" width="4.140625" style="15" bestFit="1" customWidth="1"/>
    <col min="9" max="9" width="4.42578125" style="15" customWidth="1"/>
    <col min="10" max="10" width="3.5703125" style="15" customWidth="1"/>
    <col min="11" max="11" width="4.42578125" style="15" customWidth="1"/>
    <col min="12" max="12" width="3.5703125" style="15" customWidth="1"/>
    <col min="13" max="16" width="4.42578125" style="15" customWidth="1"/>
    <col min="17" max="17" width="8.5703125" style="15"/>
    <col min="18" max="18" width="26.5703125" style="15" customWidth="1"/>
    <col min="19" max="19" width="16.8554687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472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786</v>
      </c>
      <c r="B3" s="2856"/>
      <c r="C3" s="3121" t="s">
        <v>311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337</v>
      </c>
      <c r="B5" s="2926"/>
      <c r="C5" s="2925" t="s">
        <v>973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564</v>
      </c>
      <c r="R5" s="2869"/>
      <c r="S5" s="2870"/>
    </row>
    <row r="6" spans="1:19" ht="21" customHeight="1">
      <c r="A6" s="2943"/>
      <c r="B6" s="2929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473</v>
      </c>
      <c r="R6" s="2922"/>
      <c r="S6" s="2923"/>
    </row>
    <row r="7" spans="1:19" ht="21" customHeight="1">
      <c r="A7" s="2871" t="s">
        <v>312</v>
      </c>
      <c r="B7" s="2872"/>
      <c r="C7" s="2979" t="s">
        <v>313</v>
      </c>
      <c r="D7" s="2980"/>
      <c r="E7" s="2980"/>
      <c r="F7" s="2980"/>
      <c r="G7" s="2980"/>
      <c r="H7" s="2980"/>
      <c r="I7" s="2980"/>
      <c r="J7" s="2980"/>
      <c r="K7" s="2980"/>
      <c r="L7" s="2980"/>
      <c r="M7" s="2980"/>
      <c r="N7" s="2980"/>
      <c r="O7" s="2980"/>
      <c r="P7" s="2995"/>
      <c r="Q7" s="73" t="s">
        <v>613</v>
      </c>
      <c r="R7" s="80"/>
      <c r="S7" s="75"/>
    </row>
    <row r="8" spans="1:19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1014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532</v>
      </c>
      <c r="R9" s="325"/>
      <c r="S9" s="326" t="s">
        <v>502</v>
      </c>
    </row>
    <row r="10" spans="1:19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907" t="s">
        <v>77</v>
      </c>
      <c r="R10" s="208"/>
      <c r="S10" s="512" t="s">
        <v>78</v>
      </c>
    </row>
    <row r="11" spans="1:19">
      <c r="A11" s="3118" t="s">
        <v>314</v>
      </c>
      <c r="B11" s="3119"/>
      <c r="C11" s="3120"/>
      <c r="D11" s="186">
        <f>SUM(D12+D13+D16+D17+D18+D19)</f>
        <v>68</v>
      </c>
      <c r="E11" s="293"/>
      <c r="F11" s="959"/>
      <c r="G11" s="293"/>
      <c r="H11" s="959"/>
      <c r="I11" s="294"/>
      <c r="J11" s="295"/>
      <c r="K11" s="294"/>
      <c r="L11" s="294"/>
      <c r="M11" s="294"/>
      <c r="N11" s="294"/>
      <c r="O11" s="294"/>
      <c r="P11" s="296"/>
      <c r="Q11" s="2964" t="s">
        <v>315</v>
      </c>
      <c r="R11" s="3098"/>
      <c r="S11" s="187"/>
    </row>
    <row r="12" spans="1:19">
      <c r="A12" s="3114" t="s">
        <v>316</v>
      </c>
      <c r="B12" s="3115"/>
      <c r="C12" s="3116"/>
      <c r="D12" s="297">
        <f>SUM(E12:O12)</f>
        <v>2</v>
      </c>
      <c r="E12" s="298">
        <v>2</v>
      </c>
      <c r="F12" s="299"/>
      <c r="G12" s="300"/>
      <c r="H12" s="299"/>
      <c r="I12" s="300"/>
      <c r="J12" s="301"/>
      <c r="K12" s="300"/>
      <c r="L12" s="300"/>
      <c r="M12" s="300"/>
      <c r="N12" s="300"/>
      <c r="O12" s="300"/>
      <c r="P12" s="302"/>
      <c r="Q12" s="2951" t="s">
        <v>317</v>
      </c>
      <c r="R12" s="3117"/>
      <c r="S12" s="187"/>
    </row>
    <row r="13" spans="1:19">
      <c r="A13" s="3052" t="s">
        <v>318</v>
      </c>
      <c r="B13" s="3053"/>
      <c r="C13" s="3054"/>
      <c r="D13" s="303">
        <f>SUM(E13:P13)</f>
        <v>24</v>
      </c>
      <c r="E13" s="298">
        <v>2</v>
      </c>
      <c r="F13" s="298">
        <v>2</v>
      </c>
      <c r="G13" s="298">
        <v>2</v>
      </c>
      <c r="H13" s="298">
        <v>2</v>
      </c>
      <c r="I13" s="298">
        <v>2</v>
      </c>
      <c r="J13" s="298">
        <v>2</v>
      </c>
      <c r="K13" s="298">
        <v>2</v>
      </c>
      <c r="L13" s="298">
        <v>2</v>
      </c>
      <c r="M13" s="298">
        <v>2</v>
      </c>
      <c r="N13" s="298">
        <v>2</v>
      </c>
      <c r="O13" s="298">
        <v>2</v>
      </c>
      <c r="P13" s="298">
        <v>2</v>
      </c>
      <c r="Q13" s="3103" t="s">
        <v>319</v>
      </c>
      <c r="R13" s="3105"/>
      <c r="S13" s="187"/>
    </row>
    <row r="14" spans="1:19" ht="24.75" thickBot="1">
      <c r="A14" s="3052" t="s">
        <v>320</v>
      </c>
      <c r="B14" s="3053"/>
      <c r="C14" s="3054"/>
      <c r="D14" s="303"/>
      <c r="E14" s="219"/>
      <c r="F14" s="220"/>
      <c r="G14" s="219"/>
      <c r="H14" s="220"/>
      <c r="I14" s="219"/>
      <c r="J14" s="222"/>
      <c r="K14" s="219"/>
      <c r="L14" s="219"/>
      <c r="M14" s="219"/>
      <c r="N14" s="219"/>
      <c r="O14" s="219"/>
      <c r="P14" s="224"/>
      <c r="Q14" s="3103"/>
      <c r="R14" s="3105"/>
      <c r="S14" s="365"/>
    </row>
    <row r="15" spans="1:19" ht="24.75" thickBot="1">
      <c r="A15" s="3052" t="s">
        <v>321</v>
      </c>
      <c r="B15" s="3053"/>
      <c r="C15" s="3054"/>
      <c r="D15" s="303"/>
      <c r="E15" s="219"/>
      <c r="F15" s="220"/>
      <c r="G15" s="219"/>
      <c r="H15" s="220"/>
      <c r="I15" s="219"/>
      <c r="J15" s="222"/>
      <c r="K15" s="219"/>
      <c r="L15" s="219"/>
      <c r="M15" s="219"/>
      <c r="N15" s="219"/>
      <c r="O15" s="219"/>
      <c r="P15" s="224"/>
      <c r="Q15" s="324" t="s">
        <v>510</v>
      </c>
      <c r="R15" s="325"/>
      <c r="S15" s="517"/>
    </row>
    <row r="16" spans="1:19">
      <c r="A16" s="3052" t="s">
        <v>322</v>
      </c>
      <c r="B16" s="3053"/>
      <c r="C16" s="3054"/>
      <c r="D16" s="303">
        <f t="shared" ref="D16:D19" si="0">SUM(E16:P16)</f>
        <v>6</v>
      </c>
      <c r="E16" s="298">
        <v>0.5</v>
      </c>
      <c r="F16" s="298">
        <v>0.5</v>
      </c>
      <c r="G16" s="298">
        <v>0.5</v>
      </c>
      <c r="H16" s="298">
        <v>0.5</v>
      </c>
      <c r="I16" s="298">
        <v>0.5</v>
      </c>
      <c r="J16" s="298">
        <v>0.5</v>
      </c>
      <c r="K16" s="298">
        <v>0.5</v>
      </c>
      <c r="L16" s="298">
        <v>0.5</v>
      </c>
      <c r="M16" s="298">
        <v>0.5</v>
      </c>
      <c r="N16" s="298">
        <v>0.5</v>
      </c>
      <c r="O16" s="298">
        <v>0.5</v>
      </c>
      <c r="P16" s="298">
        <v>0.5</v>
      </c>
      <c r="Q16" s="2951" t="s">
        <v>323</v>
      </c>
      <c r="R16" s="2952"/>
      <c r="S16" s="188"/>
    </row>
    <row r="17" spans="1:19">
      <c r="A17" s="3052" t="s">
        <v>324</v>
      </c>
      <c r="B17" s="3053"/>
      <c r="C17" s="3054"/>
      <c r="D17" s="303">
        <f t="shared" si="0"/>
        <v>6</v>
      </c>
      <c r="E17" s="298">
        <v>0.5</v>
      </c>
      <c r="F17" s="298">
        <v>0.5</v>
      </c>
      <c r="G17" s="298">
        <v>0.5</v>
      </c>
      <c r="H17" s="298">
        <v>0.5</v>
      </c>
      <c r="I17" s="298">
        <v>0.5</v>
      </c>
      <c r="J17" s="298">
        <v>0.5</v>
      </c>
      <c r="K17" s="298">
        <v>0.5</v>
      </c>
      <c r="L17" s="298">
        <v>0.5</v>
      </c>
      <c r="M17" s="298">
        <v>0.5</v>
      </c>
      <c r="N17" s="298">
        <v>0.5</v>
      </c>
      <c r="O17" s="298">
        <v>0.5</v>
      </c>
      <c r="P17" s="298">
        <v>0.5</v>
      </c>
      <c r="Q17" s="906"/>
      <c r="R17" s="929"/>
      <c r="S17" s="81"/>
    </row>
    <row r="18" spans="1:19" ht="24.75" thickBot="1">
      <c r="A18" s="3052" t="s">
        <v>325</v>
      </c>
      <c r="B18" s="3053"/>
      <c r="C18" s="3054"/>
      <c r="D18" s="303">
        <f t="shared" si="0"/>
        <v>12</v>
      </c>
      <c r="E18" s="298">
        <v>1</v>
      </c>
      <c r="F18" s="298">
        <v>1</v>
      </c>
      <c r="G18" s="298">
        <v>1</v>
      </c>
      <c r="H18" s="298">
        <v>1</v>
      </c>
      <c r="I18" s="298">
        <v>1</v>
      </c>
      <c r="J18" s="298">
        <v>1</v>
      </c>
      <c r="K18" s="298">
        <v>1</v>
      </c>
      <c r="L18" s="298">
        <v>1</v>
      </c>
      <c r="M18" s="298">
        <v>1</v>
      </c>
      <c r="N18" s="298">
        <v>1</v>
      </c>
      <c r="O18" s="298">
        <v>1</v>
      </c>
      <c r="P18" s="298">
        <v>1</v>
      </c>
      <c r="Q18" s="73"/>
      <c r="R18" s="74"/>
      <c r="S18" s="75"/>
    </row>
    <row r="19" spans="1:19" ht="24.75" thickBot="1">
      <c r="A19" s="3052" t="s">
        <v>326</v>
      </c>
      <c r="B19" s="3053"/>
      <c r="C19" s="3054"/>
      <c r="D19" s="303">
        <f t="shared" si="0"/>
        <v>18</v>
      </c>
      <c r="E19" s="298">
        <v>1.5</v>
      </c>
      <c r="F19" s="298">
        <v>1.5</v>
      </c>
      <c r="G19" s="298">
        <v>1.5</v>
      </c>
      <c r="H19" s="298">
        <v>1.5</v>
      </c>
      <c r="I19" s="298">
        <v>1.5</v>
      </c>
      <c r="J19" s="298">
        <v>1.5</v>
      </c>
      <c r="K19" s="298">
        <v>1.5</v>
      </c>
      <c r="L19" s="298">
        <v>1.5</v>
      </c>
      <c r="M19" s="298">
        <v>1.5</v>
      </c>
      <c r="N19" s="298">
        <v>1.5</v>
      </c>
      <c r="O19" s="298">
        <v>1.5</v>
      </c>
      <c r="P19" s="298">
        <v>1.5</v>
      </c>
      <c r="Q19" s="324" t="s">
        <v>511</v>
      </c>
      <c r="R19" s="325"/>
      <c r="S19" s="517"/>
    </row>
    <row r="20" spans="1:19">
      <c r="A20" s="3106" t="s">
        <v>327</v>
      </c>
      <c r="B20" s="3107"/>
      <c r="C20" s="3108"/>
      <c r="D20" s="304">
        <v>12</v>
      </c>
      <c r="E20" s="225"/>
      <c r="F20" s="226"/>
      <c r="G20" s="225"/>
      <c r="H20" s="226"/>
      <c r="I20" s="225"/>
      <c r="J20" s="228"/>
      <c r="K20" s="225"/>
      <c r="L20" s="225"/>
      <c r="M20" s="225"/>
      <c r="N20" s="225"/>
      <c r="O20" s="225"/>
      <c r="P20" s="230"/>
      <c r="Q20" s="121" t="s">
        <v>24</v>
      </c>
      <c r="R20" s="208"/>
      <c r="S20" s="188"/>
    </row>
    <row r="21" spans="1:19" ht="24.75" thickBot="1">
      <c r="A21" s="2964" t="s">
        <v>328</v>
      </c>
      <c r="B21" s="2965"/>
      <c r="C21" s="3098"/>
      <c r="D21" s="200">
        <f>SUM(E21:P21)</f>
        <v>12</v>
      </c>
      <c r="E21" s="298">
        <v>1</v>
      </c>
      <c r="F21" s="298">
        <v>1</v>
      </c>
      <c r="G21" s="298">
        <v>1</v>
      </c>
      <c r="H21" s="298">
        <v>1</v>
      </c>
      <c r="I21" s="298">
        <v>1</v>
      </c>
      <c r="J21" s="298">
        <v>1</v>
      </c>
      <c r="K21" s="298">
        <v>1</v>
      </c>
      <c r="L21" s="298">
        <v>1</v>
      </c>
      <c r="M21" s="298">
        <v>1</v>
      </c>
      <c r="N21" s="298">
        <v>1</v>
      </c>
      <c r="O21" s="298">
        <v>1</v>
      </c>
      <c r="P21" s="298">
        <v>1</v>
      </c>
      <c r="Q21" s="73"/>
      <c r="R21" s="74"/>
      <c r="S21" s="75"/>
    </row>
    <row r="22" spans="1:19" ht="24.75" thickBot="1">
      <c r="A22" s="3109" t="s">
        <v>329</v>
      </c>
      <c r="B22" s="3110"/>
      <c r="C22" s="3111"/>
      <c r="D22" s="304">
        <f>SUM(D23:D26)</f>
        <v>20</v>
      </c>
      <c r="E22" s="77"/>
      <c r="F22" s="231"/>
      <c r="G22" s="77"/>
      <c r="H22" s="231"/>
      <c r="I22" s="77"/>
      <c r="J22" s="232"/>
      <c r="K22" s="77"/>
      <c r="L22" s="77"/>
      <c r="M22" s="77"/>
      <c r="N22" s="77"/>
      <c r="O22" s="77"/>
      <c r="P22" s="78"/>
      <c r="Q22" s="3035" t="s">
        <v>504</v>
      </c>
      <c r="R22" s="3036"/>
      <c r="S22" s="3037"/>
    </row>
    <row r="23" spans="1:19">
      <c r="A23" s="2964" t="s">
        <v>330</v>
      </c>
      <c r="B23" s="2965"/>
      <c r="C23" s="3098"/>
      <c r="D23" s="200">
        <f>SUM(E23:P23)</f>
        <v>5</v>
      </c>
      <c r="E23" s="77"/>
      <c r="F23" s="231"/>
      <c r="G23" s="77"/>
      <c r="H23" s="231"/>
      <c r="I23" s="77"/>
      <c r="J23" s="232"/>
      <c r="K23" s="77"/>
      <c r="L23" s="77"/>
      <c r="M23" s="77"/>
      <c r="N23" s="298">
        <v>5</v>
      </c>
      <c r="O23" s="925"/>
      <c r="P23" s="253"/>
      <c r="Q23" s="3112" t="s">
        <v>12</v>
      </c>
      <c r="R23" s="3113"/>
      <c r="S23" s="213" t="s">
        <v>13</v>
      </c>
    </row>
    <row r="24" spans="1:19">
      <c r="A24" s="2964" t="s">
        <v>331</v>
      </c>
      <c r="B24" s="2965"/>
      <c r="C24" s="3098"/>
      <c r="D24" s="200">
        <f t="shared" ref="D24:D26" si="1">SUM(E24:P24)</f>
        <v>5</v>
      </c>
      <c r="E24" s="83"/>
      <c r="F24" s="84"/>
      <c r="G24" s="83"/>
      <c r="H24" s="84"/>
      <c r="I24" s="83"/>
      <c r="J24" s="85"/>
      <c r="K24" s="83"/>
      <c r="L24" s="83"/>
      <c r="M24" s="83"/>
      <c r="N24" s="305"/>
      <c r="O24" s="298">
        <v>5</v>
      </c>
      <c r="P24" s="306"/>
      <c r="Q24" s="3099"/>
      <c r="R24" s="3100"/>
      <c r="S24" s="120">
        <v>0</v>
      </c>
    </row>
    <row r="25" spans="1:19">
      <c r="A25" s="2964" t="s">
        <v>332</v>
      </c>
      <c r="B25" s="2965"/>
      <c r="C25" s="3098"/>
      <c r="D25" s="200">
        <f t="shared" si="1"/>
        <v>5</v>
      </c>
      <c r="E25" s="83"/>
      <c r="F25" s="84"/>
      <c r="G25" s="83"/>
      <c r="H25" s="84"/>
      <c r="I25" s="83"/>
      <c r="J25" s="85"/>
      <c r="K25" s="83"/>
      <c r="L25" s="83"/>
      <c r="M25" s="83"/>
      <c r="N25" s="305"/>
      <c r="O25" s="305"/>
      <c r="P25" s="298">
        <v>5</v>
      </c>
      <c r="Q25" s="3101"/>
      <c r="R25" s="3102"/>
      <c r="S25" s="307"/>
    </row>
    <row r="26" spans="1:19" ht="24.75" thickBot="1">
      <c r="A26" s="2964" t="s">
        <v>333</v>
      </c>
      <c r="B26" s="2965"/>
      <c r="C26" s="3098"/>
      <c r="D26" s="200">
        <f t="shared" si="1"/>
        <v>5</v>
      </c>
      <c r="E26" s="83"/>
      <c r="F26" s="84"/>
      <c r="G26" s="83"/>
      <c r="H26" s="84"/>
      <c r="I26" s="83"/>
      <c r="J26" s="85"/>
      <c r="K26" s="83"/>
      <c r="L26" s="83"/>
      <c r="M26" s="83"/>
      <c r="N26" s="305"/>
      <c r="O26" s="305"/>
      <c r="P26" s="298">
        <v>5</v>
      </c>
      <c r="Q26" s="650" t="s">
        <v>341</v>
      </c>
      <c r="R26" s="651"/>
      <c r="S26" s="652"/>
    </row>
    <row r="27" spans="1:19" ht="24.75" thickBot="1">
      <c r="A27" s="3103" t="s">
        <v>334</v>
      </c>
      <c r="B27" s="3104"/>
      <c r="C27" s="3105"/>
      <c r="D27" s="167"/>
      <c r="E27" s="88"/>
      <c r="F27" s="89"/>
      <c r="G27" s="88"/>
      <c r="H27" s="89"/>
      <c r="I27" s="88"/>
      <c r="J27" s="90"/>
      <c r="K27" s="88"/>
      <c r="L27" s="88"/>
      <c r="M27" s="88"/>
      <c r="N27" s="88"/>
      <c r="O27" s="88"/>
      <c r="P27" s="91"/>
      <c r="Q27" s="3035" t="s">
        <v>563</v>
      </c>
      <c r="R27" s="3036"/>
      <c r="S27" s="3037"/>
    </row>
    <row r="28" spans="1:19">
      <c r="A28" s="2894" t="s">
        <v>61</v>
      </c>
      <c r="B28" s="2895"/>
      <c r="C28" s="2896"/>
      <c r="D28" s="92">
        <f>D11+D20+D22</f>
        <v>100</v>
      </c>
      <c r="E28" s="93"/>
      <c r="F28" s="94"/>
      <c r="G28" s="93"/>
      <c r="H28" s="94"/>
      <c r="I28" s="93"/>
      <c r="J28" s="94"/>
      <c r="K28" s="95"/>
      <c r="L28" s="95"/>
      <c r="M28" s="95"/>
      <c r="N28" s="95"/>
      <c r="O28" s="95"/>
      <c r="P28" s="96"/>
      <c r="Q28" s="2951" t="s">
        <v>335</v>
      </c>
      <c r="R28" s="2952"/>
      <c r="S28" s="2953"/>
    </row>
    <row r="29" spans="1:19">
      <c r="A29" s="2885" t="s">
        <v>484</v>
      </c>
      <c r="B29" s="2886"/>
      <c r="C29" s="2887"/>
      <c r="D29" s="172" t="s">
        <v>68</v>
      </c>
      <c r="E29" s="97">
        <f>SUM(E11:E27)</f>
        <v>8.5</v>
      </c>
      <c r="F29" s="97">
        <f>SUM(F11:F27)</f>
        <v>6.5</v>
      </c>
      <c r="G29" s="97">
        <f t="shared" ref="G29:P29" si="2">SUM(G11:G27)</f>
        <v>6.5</v>
      </c>
      <c r="H29" s="97">
        <f t="shared" si="2"/>
        <v>6.5</v>
      </c>
      <c r="I29" s="97">
        <f t="shared" si="2"/>
        <v>6.5</v>
      </c>
      <c r="J29" s="97">
        <f t="shared" si="2"/>
        <v>6.5</v>
      </c>
      <c r="K29" s="97">
        <f t="shared" si="2"/>
        <v>6.5</v>
      </c>
      <c r="L29" s="97">
        <f t="shared" si="2"/>
        <v>6.5</v>
      </c>
      <c r="M29" s="97">
        <f t="shared" si="2"/>
        <v>6.5</v>
      </c>
      <c r="N29" s="97">
        <f t="shared" si="2"/>
        <v>11.5</v>
      </c>
      <c r="O29" s="97">
        <f t="shared" si="2"/>
        <v>11.5</v>
      </c>
      <c r="P29" s="97">
        <f t="shared" si="2"/>
        <v>16.5</v>
      </c>
      <c r="Q29" s="2964" t="s">
        <v>336</v>
      </c>
      <c r="R29" s="2965"/>
      <c r="S29" s="2966"/>
    </row>
    <row r="30" spans="1:19">
      <c r="A30" s="2888"/>
      <c r="B30" s="2889"/>
      <c r="C30" s="2890"/>
      <c r="D30" s="175" t="s">
        <v>69</v>
      </c>
      <c r="E30" s="99">
        <f>E29</f>
        <v>8.5</v>
      </c>
      <c r="F30" s="97">
        <f>SUM(E29:F29)</f>
        <v>15</v>
      </c>
      <c r="G30" s="97">
        <f>SUM(E29:G29)</f>
        <v>21.5</v>
      </c>
      <c r="H30" s="97">
        <f>SUM(E29:H29)</f>
        <v>28</v>
      </c>
      <c r="I30" s="97">
        <f>SUM(E29:I29)</f>
        <v>34.5</v>
      </c>
      <c r="J30" s="97">
        <f>SUM(E29:J29)</f>
        <v>41</v>
      </c>
      <c r="K30" s="97">
        <f>SUM(E29:K29)</f>
        <v>47.5</v>
      </c>
      <c r="L30" s="97">
        <f>SUM(E29:L29)</f>
        <v>54</v>
      </c>
      <c r="M30" s="97">
        <f>SUM(E29:M29)</f>
        <v>60.5</v>
      </c>
      <c r="N30" s="97">
        <f>SUM(E29:N29)</f>
        <v>72</v>
      </c>
      <c r="O30" s="97">
        <f>SUM(E29:O29)</f>
        <v>83.5</v>
      </c>
      <c r="P30" s="98">
        <f>SUM(E29:P29)</f>
        <v>100</v>
      </c>
      <c r="Q30" s="3038"/>
      <c r="R30" s="3039"/>
      <c r="S30" s="3040"/>
    </row>
    <row r="31" spans="1:19">
      <c r="A31" s="2831" t="s">
        <v>487</v>
      </c>
      <c r="B31" s="2832"/>
      <c r="C31" s="2833"/>
      <c r="D31" s="177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3"/>
      <c r="Q31" s="2837" t="s">
        <v>614</v>
      </c>
      <c r="R31" s="2838"/>
      <c r="S31" s="2839">
        <f>P32</f>
        <v>0</v>
      </c>
    </row>
    <row r="32" spans="1:19" ht="24.75" thickBot="1">
      <c r="A32" s="2834"/>
      <c r="B32" s="2835"/>
      <c r="C32" s="2836"/>
      <c r="D32" s="182" t="s">
        <v>72</v>
      </c>
      <c r="E32" s="104">
        <f>E31</f>
        <v>0</v>
      </c>
      <c r="F32" s="105">
        <f>SUM(E31:F31)</f>
        <v>0</v>
      </c>
      <c r="G32" s="105">
        <f>SUM(E31:G31)</f>
        <v>0</v>
      </c>
      <c r="H32" s="105">
        <f>SUM(E31:H31)</f>
        <v>0</v>
      </c>
      <c r="I32" s="105">
        <f>SUM(E31:I31)</f>
        <v>0</v>
      </c>
      <c r="J32" s="105">
        <f>SUM(E31:J31)</f>
        <v>0</v>
      </c>
      <c r="K32" s="105">
        <f>SUM(E31:K31)</f>
        <v>0</v>
      </c>
      <c r="L32" s="105">
        <f>SUM(E31:L31)</f>
        <v>0</v>
      </c>
      <c r="M32" s="105">
        <f>SUM(E31:M31)</f>
        <v>0</v>
      </c>
      <c r="N32" s="105">
        <f>SUM(E31:N31)</f>
        <v>0</v>
      </c>
      <c r="O32" s="105">
        <f>SUM(E31:O31)</f>
        <v>0</v>
      </c>
      <c r="P32" s="106">
        <f>SUM(E31:P31)</f>
        <v>0</v>
      </c>
      <c r="Q32" s="197"/>
      <c r="R32" s="201"/>
      <c r="S32" s="2840"/>
    </row>
    <row r="33" spans="1:19" ht="24.75" hidden="1" thickBot="1">
      <c r="A33" s="3086" t="s">
        <v>64</v>
      </c>
      <c r="B33" s="3087"/>
      <c r="C33" s="3088"/>
      <c r="D33" s="3087" t="s">
        <v>66</v>
      </c>
      <c r="E33" s="3087"/>
      <c r="F33" s="3087"/>
      <c r="G33" s="3087"/>
      <c r="H33" s="3087"/>
      <c r="I33" s="3087"/>
      <c r="J33" s="3087"/>
      <c r="K33" s="3087"/>
      <c r="L33" s="3087"/>
      <c r="M33" s="3087"/>
      <c r="N33" s="3087"/>
      <c r="O33" s="3087"/>
      <c r="P33" s="3087"/>
      <c r="Q33" s="3089" t="s">
        <v>65</v>
      </c>
      <c r="R33" s="3090"/>
      <c r="S33" s="3091"/>
    </row>
    <row r="34" spans="1:19" hidden="1">
      <c r="A34" s="3092" t="s">
        <v>338</v>
      </c>
      <c r="B34" s="3093"/>
      <c r="C34" s="3094"/>
      <c r="D34" s="3079"/>
      <c r="E34" s="3079"/>
      <c r="F34" s="3079"/>
      <c r="G34" s="3079"/>
      <c r="H34" s="3079"/>
      <c r="I34" s="3079"/>
      <c r="J34" s="3079"/>
      <c r="K34" s="3079"/>
      <c r="L34" s="3079"/>
      <c r="M34" s="3079"/>
      <c r="N34" s="3079"/>
      <c r="O34" s="3079"/>
      <c r="P34" s="3080"/>
      <c r="Q34" s="3095"/>
      <c r="R34" s="3096"/>
      <c r="S34" s="3097"/>
    </row>
    <row r="35" spans="1:19" hidden="1">
      <c r="A35" s="3076" t="s">
        <v>339</v>
      </c>
      <c r="B35" s="3077"/>
      <c r="C35" s="3078"/>
      <c r="D35" s="3079"/>
      <c r="E35" s="3079"/>
      <c r="F35" s="3079"/>
      <c r="G35" s="3079"/>
      <c r="H35" s="3079"/>
      <c r="I35" s="3079"/>
      <c r="J35" s="3079"/>
      <c r="K35" s="3079"/>
      <c r="L35" s="3079"/>
      <c r="M35" s="3079"/>
      <c r="N35" s="3079"/>
      <c r="O35" s="3079"/>
      <c r="P35" s="3080"/>
      <c r="Q35" s="308"/>
      <c r="R35" s="308"/>
      <c r="S35" s="309"/>
    </row>
    <row r="36" spans="1:19" ht="24.75" hidden="1" thickBot="1">
      <c r="A36" s="2844" t="s">
        <v>340</v>
      </c>
      <c r="B36" s="2845"/>
      <c r="C36" s="3081"/>
      <c r="D36" s="3082"/>
      <c r="E36" s="3082"/>
      <c r="F36" s="3082"/>
      <c r="G36" s="3082"/>
      <c r="H36" s="3082"/>
      <c r="I36" s="3082"/>
      <c r="J36" s="3082"/>
      <c r="K36" s="3082"/>
      <c r="L36" s="3082"/>
      <c r="M36" s="3082"/>
      <c r="N36" s="3082"/>
      <c r="O36" s="3082"/>
      <c r="P36" s="3083"/>
      <c r="Q36" s="3084"/>
      <c r="R36" s="3084"/>
      <c r="S36" s="3085"/>
    </row>
    <row r="37" spans="1:19" hidden="1">
      <c r="Q37" s="2847" t="s">
        <v>719</v>
      </c>
      <c r="R37" s="2847"/>
      <c r="S37" s="2847"/>
    </row>
    <row r="38" spans="1:19" hidden="1">
      <c r="Q38" s="458"/>
      <c r="R38" s="865"/>
      <c r="S38" s="275"/>
    </row>
    <row r="39" spans="1:19" hidden="1">
      <c r="Q39" s="3075" t="s">
        <v>720</v>
      </c>
      <c r="R39" s="3075"/>
      <c r="S39" s="3075"/>
    </row>
    <row r="40" spans="1:19" hidden="1">
      <c r="Q40" s="2805" t="s">
        <v>721</v>
      </c>
      <c r="R40" s="2805"/>
      <c r="S40" s="2805"/>
    </row>
  </sheetData>
  <mergeCells count="62">
    <mergeCell ref="Q40:S40"/>
    <mergeCell ref="A36:C36"/>
    <mergeCell ref="D36:P36"/>
    <mergeCell ref="Q36:S36"/>
    <mergeCell ref="A31:C32"/>
    <mergeCell ref="Q31:R31"/>
    <mergeCell ref="S31:S32"/>
    <mergeCell ref="Q37:S37"/>
    <mergeCell ref="Q39:S39"/>
    <mergeCell ref="D35:P35"/>
    <mergeCell ref="D33:P33"/>
    <mergeCell ref="Q33:S33"/>
    <mergeCell ref="A34:C34"/>
    <mergeCell ref="D34:P34"/>
    <mergeCell ref="Q34:S34"/>
    <mergeCell ref="A33:C33"/>
    <mergeCell ref="A35:C35"/>
    <mergeCell ref="A28:C28"/>
    <mergeCell ref="Q28:S28"/>
    <mergeCell ref="Q30:S30"/>
    <mergeCell ref="A23:C23"/>
    <mergeCell ref="A26:C26"/>
    <mergeCell ref="A27:C27"/>
    <mergeCell ref="Q27:S27"/>
    <mergeCell ref="A29:C30"/>
    <mergeCell ref="Q29:S29"/>
    <mergeCell ref="A22:C22"/>
    <mergeCell ref="A24:C24"/>
    <mergeCell ref="Q24:R24"/>
    <mergeCell ref="A25:C25"/>
    <mergeCell ref="Q25:R25"/>
    <mergeCell ref="A20:C20"/>
    <mergeCell ref="A21:C21"/>
    <mergeCell ref="A12:C12"/>
    <mergeCell ref="A13:C13"/>
    <mergeCell ref="A14:C14"/>
    <mergeCell ref="A15:C15"/>
    <mergeCell ref="A16:C16"/>
    <mergeCell ref="A17:C17"/>
    <mergeCell ref="A18:C18"/>
    <mergeCell ref="A19:C19"/>
    <mergeCell ref="A1:S1"/>
    <mergeCell ref="A2:S2"/>
    <mergeCell ref="A3:B4"/>
    <mergeCell ref="C3:S4"/>
    <mergeCell ref="Q12:R12"/>
    <mergeCell ref="A11:C11"/>
    <mergeCell ref="A9:C10"/>
    <mergeCell ref="E9:P9"/>
    <mergeCell ref="Q5:S5"/>
    <mergeCell ref="Q6:S6"/>
    <mergeCell ref="Q8:S8"/>
    <mergeCell ref="Q11:R11"/>
    <mergeCell ref="C7:P8"/>
    <mergeCell ref="A5:B6"/>
    <mergeCell ref="A7:B8"/>
    <mergeCell ref="C5:P6"/>
    <mergeCell ref="Q13:R13"/>
    <mergeCell ref="Q14:R14"/>
    <mergeCell ref="Q16:R16"/>
    <mergeCell ref="Q23:R23"/>
    <mergeCell ref="Q22:S22"/>
  </mergeCells>
  <printOptions horizontalCentered="1"/>
  <pageMargins left="0.70866141732283472" right="0.70866141732283472" top="0.74803149606299213" bottom="0" header="0.31496062992125984" footer="0"/>
  <pageSetup paperSize="9" scale="65" orientation="landscape"/>
  <headerFooter scaleWithDoc="0" alignWithMargins="0">
    <oddHeader>&amp;R&amp;"Angsana New,ธรรมดา"&amp;18 14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S41"/>
  <sheetViews>
    <sheetView view="pageLayout" topLeftCell="A4" zoomScale="70" zoomScaleNormal="70" zoomScalePageLayoutView="70" workbookViewId="0">
      <selection activeCell="A5" sqref="A5:P6"/>
    </sheetView>
  </sheetViews>
  <sheetFormatPr defaultColWidth="8.5703125" defaultRowHeight="24"/>
  <cols>
    <col min="1" max="1" width="9" style="15" customWidth="1"/>
    <col min="2" max="2" width="15.140625" style="15" customWidth="1"/>
    <col min="3" max="3" width="47.140625" style="15" customWidth="1"/>
    <col min="4" max="4" width="17.42578125" style="15" customWidth="1"/>
    <col min="5" max="5" width="5" style="15" bestFit="1" customWidth="1"/>
    <col min="6" max="6" width="3.85546875" style="15" bestFit="1" customWidth="1"/>
    <col min="7" max="7" width="3.5703125" style="15" bestFit="1" customWidth="1"/>
    <col min="8" max="8" width="3.85546875" style="15" bestFit="1" customWidth="1"/>
    <col min="9" max="9" width="4.140625" style="15" bestFit="1" customWidth="1"/>
    <col min="10" max="10" width="3.85546875" style="15" bestFit="1" customWidth="1"/>
    <col min="11" max="11" width="4.140625" style="15" bestFit="1" customWidth="1"/>
    <col min="12" max="12" width="5.140625" style="15" customWidth="1"/>
    <col min="13" max="13" width="3.5703125" style="15" bestFit="1" customWidth="1"/>
    <col min="14" max="16" width="3.85546875" style="15" bestFit="1" customWidth="1"/>
    <col min="17" max="17" width="9" style="15" customWidth="1"/>
    <col min="18" max="18" width="39.42578125" style="15" customWidth="1"/>
    <col min="19" max="19" width="34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3202" t="s">
        <v>426</v>
      </c>
      <c r="B2" s="3203"/>
      <c r="C2" s="3203"/>
      <c r="D2" s="3203"/>
      <c r="E2" s="3203"/>
      <c r="F2" s="3203"/>
      <c r="G2" s="3203"/>
      <c r="H2" s="3203"/>
      <c r="I2" s="3203"/>
      <c r="J2" s="3203"/>
      <c r="K2" s="3203"/>
      <c r="L2" s="3203"/>
      <c r="M2" s="3203"/>
      <c r="N2" s="3203"/>
      <c r="O2" s="3203"/>
      <c r="P2" s="3203"/>
      <c r="Q2" s="3203"/>
      <c r="R2" s="3203"/>
      <c r="S2" s="3204"/>
    </row>
    <row r="3" spans="1:19">
      <c r="A3" s="3210" t="s">
        <v>788</v>
      </c>
      <c r="B3" s="3211"/>
      <c r="C3" s="3122" t="s">
        <v>770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>
      <c r="A4" s="3212"/>
      <c r="B4" s="3213"/>
      <c r="C4" s="3225" t="s">
        <v>771</v>
      </c>
      <c r="D4" s="3225"/>
      <c r="E4" s="3225"/>
      <c r="F4" s="3225"/>
      <c r="G4" s="3225"/>
      <c r="H4" s="3225"/>
      <c r="I4" s="3225"/>
      <c r="J4" s="3225"/>
      <c r="K4" s="3225"/>
      <c r="L4" s="3225"/>
      <c r="M4" s="3225"/>
      <c r="N4" s="3225"/>
      <c r="O4" s="3225"/>
      <c r="P4" s="3225"/>
      <c r="Q4" s="3225"/>
      <c r="R4" s="3225"/>
      <c r="S4" s="3226"/>
    </row>
    <row r="5" spans="1:19" ht="24.75" thickBot="1">
      <c r="A5" s="3214"/>
      <c r="B5" s="3215"/>
      <c r="C5" s="3125" t="s">
        <v>772</v>
      </c>
      <c r="D5" s="3125"/>
      <c r="E5" s="3125"/>
      <c r="F5" s="3125"/>
      <c r="G5" s="3125"/>
      <c r="H5" s="3125"/>
      <c r="I5" s="3125"/>
      <c r="J5" s="3125"/>
      <c r="K5" s="3125"/>
      <c r="L5" s="3125"/>
      <c r="M5" s="3125"/>
      <c r="N5" s="3125"/>
      <c r="O5" s="3125"/>
      <c r="P5" s="3125"/>
      <c r="Q5" s="3125"/>
      <c r="R5" s="3125"/>
      <c r="S5" s="3126"/>
    </row>
    <row r="6" spans="1:19">
      <c r="A6" s="3205" t="s">
        <v>789</v>
      </c>
      <c r="B6" s="3227"/>
      <c r="C6" s="2925" t="s">
        <v>974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3205" t="s">
        <v>542</v>
      </c>
      <c r="R6" s="2926"/>
      <c r="S6" s="2927"/>
    </row>
    <row r="7" spans="1:19">
      <c r="A7" s="3228"/>
      <c r="B7" s="3229"/>
      <c r="C7" s="2979"/>
      <c r="D7" s="2980"/>
      <c r="E7" s="2980"/>
      <c r="F7" s="2980"/>
      <c r="G7" s="2980"/>
      <c r="H7" s="2980"/>
      <c r="I7" s="2980"/>
      <c r="J7" s="2980"/>
      <c r="K7" s="2980"/>
      <c r="L7" s="2980"/>
      <c r="M7" s="2980"/>
      <c r="N7" s="2980"/>
      <c r="O7" s="2980"/>
      <c r="P7" s="2930"/>
      <c r="Q7" s="3206" t="s">
        <v>775</v>
      </c>
      <c r="R7" s="3207"/>
      <c r="S7" s="3208"/>
    </row>
    <row r="8" spans="1:19">
      <c r="A8" s="3216" t="s">
        <v>62</v>
      </c>
      <c r="B8" s="3217"/>
      <c r="C8" s="3222" t="s">
        <v>773</v>
      </c>
      <c r="D8" s="3223"/>
      <c r="E8" s="3223"/>
      <c r="F8" s="3223"/>
      <c r="G8" s="3223"/>
      <c r="H8" s="3223"/>
      <c r="I8" s="3223"/>
      <c r="J8" s="3223"/>
      <c r="K8" s="3223"/>
      <c r="L8" s="3223"/>
      <c r="M8" s="3223"/>
      <c r="N8" s="3223"/>
      <c r="O8" s="3223"/>
      <c r="P8" s="3224"/>
      <c r="Q8" s="1013" t="s">
        <v>543</v>
      </c>
      <c r="R8" s="469"/>
      <c r="S8" s="390"/>
    </row>
    <row r="9" spans="1:19">
      <c r="A9" s="3218"/>
      <c r="B9" s="3219"/>
      <c r="C9" s="3191" t="s">
        <v>774</v>
      </c>
      <c r="D9" s="3191"/>
      <c r="E9" s="3191"/>
      <c r="F9" s="3191"/>
      <c r="G9" s="3191"/>
      <c r="H9" s="3191"/>
      <c r="I9" s="3191"/>
      <c r="J9" s="3191"/>
      <c r="K9" s="3191"/>
      <c r="L9" s="3191"/>
      <c r="M9" s="3191"/>
      <c r="N9" s="3191"/>
      <c r="O9" s="3191"/>
      <c r="P9" s="3192"/>
      <c r="Q9" s="3230" t="s">
        <v>59</v>
      </c>
      <c r="R9" s="3231"/>
      <c r="S9" s="3232"/>
    </row>
    <row r="10" spans="1:19" ht="24.75" thickBot="1">
      <c r="A10" s="3220"/>
      <c r="B10" s="3221"/>
      <c r="C10" s="3233"/>
      <c r="D10" s="3233"/>
      <c r="E10" s="3234"/>
      <c r="F10" s="3234"/>
      <c r="G10" s="3234"/>
      <c r="H10" s="3234"/>
      <c r="I10" s="3234"/>
      <c r="J10" s="3234"/>
      <c r="K10" s="3234"/>
      <c r="L10" s="3234"/>
      <c r="M10" s="3234"/>
      <c r="N10" s="3234"/>
      <c r="O10" s="3234"/>
      <c r="P10" s="3235"/>
      <c r="Q10" s="123"/>
      <c r="R10" s="123"/>
      <c r="S10" s="1006"/>
    </row>
    <row r="11" spans="1:19" ht="24.75" thickBot="1">
      <c r="A11" s="2903" t="s">
        <v>499</v>
      </c>
      <c r="B11" s="2904"/>
      <c r="C11" s="2905"/>
      <c r="D11" s="202" t="s">
        <v>593</v>
      </c>
      <c r="E11" s="3010" t="s">
        <v>582</v>
      </c>
      <c r="F11" s="3010"/>
      <c r="G11" s="3010"/>
      <c r="H11" s="3010"/>
      <c r="I11" s="3010"/>
      <c r="J11" s="3010"/>
      <c r="K11" s="3010"/>
      <c r="L11" s="3010"/>
      <c r="M11" s="3010"/>
      <c r="N11" s="3010"/>
      <c r="O11" s="3010"/>
      <c r="P11" s="3209"/>
      <c r="Q11" s="946" t="s">
        <v>544</v>
      </c>
      <c r="R11" s="598"/>
      <c r="S11" s="596" t="s">
        <v>545</v>
      </c>
    </row>
    <row r="12" spans="1:19">
      <c r="A12" s="3009"/>
      <c r="B12" s="3010"/>
      <c r="C12" s="3011"/>
      <c r="D12" s="186" t="s">
        <v>60</v>
      </c>
      <c r="E12" s="471" t="s">
        <v>0</v>
      </c>
      <c r="F12" s="472" t="s">
        <v>1</v>
      </c>
      <c r="G12" s="473" t="s">
        <v>2</v>
      </c>
      <c r="H12" s="474" t="s">
        <v>3</v>
      </c>
      <c r="I12" s="473" t="s">
        <v>4</v>
      </c>
      <c r="J12" s="471" t="s">
        <v>5</v>
      </c>
      <c r="K12" s="474" t="s">
        <v>6</v>
      </c>
      <c r="L12" s="473" t="s">
        <v>7</v>
      </c>
      <c r="M12" s="474" t="s">
        <v>8</v>
      </c>
      <c r="N12" s="473" t="s">
        <v>9</v>
      </c>
      <c r="O12" s="471" t="s">
        <v>10</v>
      </c>
      <c r="P12" s="475" t="s">
        <v>11</v>
      </c>
      <c r="Q12" s="594" t="s">
        <v>546</v>
      </c>
      <c r="R12" s="599"/>
      <c r="S12" s="597" t="s">
        <v>251</v>
      </c>
    </row>
    <row r="13" spans="1:19">
      <c r="A13" s="3248" t="s">
        <v>143</v>
      </c>
      <c r="B13" s="3249"/>
      <c r="C13" s="3249"/>
      <c r="D13" s="854">
        <v>5</v>
      </c>
      <c r="E13" s="478"/>
      <c r="F13" s="123"/>
      <c r="G13" s="476">
        <v>5</v>
      </c>
      <c r="H13" s="1031"/>
      <c r="I13" s="115"/>
      <c r="J13" s="478"/>
      <c r="K13" s="477"/>
      <c r="L13" s="115"/>
      <c r="M13" s="477"/>
      <c r="N13" s="115"/>
      <c r="O13" s="478"/>
      <c r="P13" s="479"/>
      <c r="Q13" s="937" t="s">
        <v>547</v>
      </c>
      <c r="R13" s="600"/>
      <c r="S13" s="927" t="s">
        <v>548</v>
      </c>
    </row>
    <row r="14" spans="1:19" ht="24.75" thickBot="1">
      <c r="A14" s="3250" t="s">
        <v>144</v>
      </c>
      <c r="B14" s="3251"/>
      <c r="C14" s="3251"/>
      <c r="D14" s="775">
        <v>5</v>
      </c>
      <c r="E14" s="252"/>
      <c r="F14" s="925"/>
      <c r="G14" s="289">
        <v>5</v>
      </c>
      <c r="H14" s="251"/>
      <c r="I14" s="925"/>
      <c r="J14" s="252"/>
      <c r="K14" s="251"/>
      <c r="L14" s="925"/>
      <c r="M14" s="251"/>
      <c r="N14" s="925"/>
      <c r="O14" s="252"/>
      <c r="P14" s="480"/>
      <c r="Q14" s="481"/>
      <c r="R14" s="601"/>
      <c r="S14" s="482"/>
    </row>
    <row r="15" spans="1:19" ht="24.75" thickBot="1">
      <c r="A15" s="3250" t="s">
        <v>145</v>
      </c>
      <c r="B15" s="3251"/>
      <c r="C15" s="3251"/>
      <c r="D15" s="775">
        <v>30</v>
      </c>
      <c r="E15" s="252"/>
      <c r="F15" s="483"/>
      <c r="G15" s="925"/>
      <c r="H15" s="251"/>
      <c r="I15" s="925"/>
      <c r="J15" s="252"/>
      <c r="K15" s="251"/>
      <c r="L15" s="925"/>
      <c r="M15" s="251"/>
      <c r="N15" s="925"/>
      <c r="O15" s="252"/>
      <c r="P15" s="480"/>
      <c r="Q15" s="602" t="s">
        <v>510</v>
      </c>
      <c r="R15" s="325"/>
      <c r="S15" s="517"/>
    </row>
    <row r="16" spans="1:19">
      <c r="A16" s="3195" t="s">
        <v>147</v>
      </c>
      <c r="B16" s="3196"/>
      <c r="C16" s="3196"/>
      <c r="D16" s="775"/>
      <c r="E16" s="251"/>
      <c r="F16" s="483"/>
      <c r="G16" s="925"/>
      <c r="H16" s="251"/>
      <c r="I16" s="925"/>
      <c r="J16" s="252"/>
      <c r="K16" s="251"/>
      <c r="L16" s="925"/>
      <c r="M16" s="251"/>
      <c r="N16" s="925"/>
      <c r="O16" s="252"/>
      <c r="P16" s="480"/>
      <c r="Q16" s="3198" t="s">
        <v>146</v>
      </c>
      <c r="R16" s="3198"/>
      <c r="S16" s="3199"/>
    </row>
    <row r="17" spans="1:19" ht="24.75" thickBot="1">
      <c r="A17" s="3195" t="s">
        <v>549</v>
      </c>
      <c r="B17" s="3197"/>
      <c r="C17" s="3197"/>
      <c r="D17" s="776"/>
      <c r="E17" s="252"/>
      <c r="F17" s="483"/>
      <c r="G17" s="925"/>
      <c r="H17" s="123"/>
      <c r="I17" s="289">
        <v>5</v>
      </c>
      <c r="J17" s="252"/>
      <c r="K17" s="483"/>
      <c r="L17" s="925"/>
      <c r="M17" s="251"/>
      <c r="N17" s="925"/>
      <c r="O17" s="252"/>
      <c r="P17" s="480"/>
      <c r="Q17" s="470"/>
      <c r="R17" s="468"/>
      <c r="S17" s="342"/>
    </row>
    <row r="18" spans="1:19" ht="24.75" thickBot="1">
      <c r="A18" s="1159" t="s">
        <v>148</v>
      </c>
      <c r="B18" s="952"/>
      <c r="C18" s="952"/>
      <c r="D18" s="775"/>
      <c r="E18" s="252"/>
      <c r="F18" s="483"/>
      <c r="G18" s="925"/>
      <c r="H18" s="251"/>
      <c r="I18" s="925"/>
      <c r="J18" s="256"/>
      <c r="K18" s="251"/>
      <c r="L18" s="925"/>
      <c r="M18" s="291">
        <v>5</v>
      </c>
      <c r="N18" s="925"/>
      <c r="O18" s="252"/>
      <c r="P18" s="480"/>
      <c r="Q18" s="604" t="s">
        <v>511</v>
      </c>
      <c r="R18" s="325"/>
      <c r="S18" s="517"/>
    </row>
    <row r="19" spans="1:19">
      <c r="A19" s="1159" t="s">
        <v>550</v>
      </c>
      <c r="B19" s="952"/>
      <c r="C19" s="952"/>
      <c r="D19" s="775"/>
      <c r="E19" s="252"/>
      <c r="F19" s="483"/>
      <c r="G19" s="925"/>
      <c r="H19" s="251"/>
      <c r="I19" s="925"/>
      <c r="J19" s="252"/>
      <c r="K19" s="289">
        <v>5</v>
      </c>
      <c r="L19" s="925"/>
      <c r="M19" s="251"/>
      <c r="N19" s="925"/>
      <c r="O19" s="252"/>
      <c r="P19" s="480"/>
      <c r="Q19" s="603" t="s">
        <v>149</v>
      </c>
      <c r="R19" s="74"/>
      <c r="S19" s="188"/>
    </row>
    <row r="20" spans="1:19" ht="24.75" thickBot="1">
      <c r="A20" s="1159" t="s">
        <v>551</v>
      </c>
      <c r="B20" s="952"/>
      <c r="C20" s="952"/>
      <c r="D20" s="775"/>
      <c r="E20" s="252"/>
      <c r="F20" s="483"/>
      <c r="G20" s="925"/>
      <c r="H20" s="251"/>
      <c r="I20" s="925"/>
      <c r="J20" s="252"/>
      <c r="K20" s="291">
        <v>5</v>
      </c>
      <c r="L20" s="255"/>
      <c r="M20" s="925"/>
      <c r="N20" s="925"/>
      <c r="O20" s="252"/>
      <c r="P20" s="480"/>
      <c r="Q20" s="470"/>
      <c r="R20" s="468"/>
      <c r="S20" s="342"/>
    </row>
    <row r="21" spans="1:19">
      <c r="A21" s="1159" t="s">
        <v>552</v>
      </c>
      <c r="B21" s="952"/>
      <c r="C21" s="952"/>
      <c r="D21" s="775"/>
      <c r="E21" s="251"/>
      <c r="F21" s="483"/>
      <c r="G21" s="925"/>
      <c r="H21" s="251"/>
      <c r="I21" s="925"/>
      <c r="J21" s="252"/>
      <c r="K21" s="252"/>
      <c r="L21" s="925"/>
      <c r="M21" s="290">
        <v>2.5</v>
      </c>
      <c r="N21" s="484">
        <v>2.5</v>
      </c>
      <c r="O21" s="925"/>
      <c r="P21" s="480"/>
      <c r="Q21" s="3247" t="s">
        <v>504</v>
      </c>
      <c r="R21" s="2980"/>
      <c r="S21" s="2995"/>
    </row>
    <row r="22" spans="1:19">
      <c r="A22" s="1159" t="s">
        <v>150</v>
      </c>
      <c r="B22" s="952"/>
      <c r="C22" s="952"/>
      <c r="D22" s="775"/>
      <c r="E22" s="251"/>
      <c r="F22" s="483"/>
      <c r="G22" s="925"/>
      <c r="H22" s="251"/>
      <c r="I22" s="925"/>
      <c r="J22" s="252"/>
      <c r="K22" s="251"/>
      <c r="L22" s="925"/>
      <c r="M22" s="251"/>
      <c r="N22" s="925"/>
      <c r="O22" s="252"/>
      <c r="P22" s="480"/>
      <c r="Q22" s="947"/>
      <c r="R22" s="948"/>
      <c r="S22" s="949"/>
    </row>
    <row r="23" spans="1:19">
      <c r="A23" s="1159" t="s">
        <v>151</v>
      </c>
      <c r="B23" s="952"/>
      <c r="C23" s="952"/>
      <c r="D23" s="775"/>
      <c r="E23" s="252"/>
      <c r="F23" s="483"/>
      <c r="G23" s="925"/>
      <c r="H23" s="251"/>
      <c r="I23" s="925"/>
      <c r="J23" s="252"/>
      <c r="K23" s="290">
        <v>2</v>
      </c>
      <c r="L23" s="289">
        <v>2</v>
      </c>
      <c r="M23" s="289">
        <v>2</v>
      </c>
      <c r="N23" s="289">
        <v>2</v>
      </c>
      <c r="O23" s="289">
        <v>2</v>
      </c>
      <c r="P23" s="1032"/>
      <c r="Q23" s="3200" t="s">
        <v>12</v>
      </c>
      <c r="R23" s="3201"/>
      <c r="S23" s="486" t="s">
        <v>13</v>
      </c>
    </row>
    <row r="24" spans="1:19">
      <c r="A24" s="1158" t="s">
        <v>152</v>
      </c>
      <c r="B24" s="950"/>
      <c r="C24" s="950"/>
      <c r="D24" s="775">
        <v>20</v>
      </c>
      <c r="E24" s="252"/>
      <c r="F24" s="483"/>
      <c r="G24" s="149"/>
      <c r="H24" s="251"/>
      <c r="I24" s="289">
        <v>20</v>
      </c>
      <c r="J24" s="252"/>
      <c r="K24" s="251"/>
      <c r="L24" s="925"/>
      <c r="M24" s="251"/>
      <c r="N24" s="925"/>
      <c r="O24" s="252"/>
      <c r="P24" s="480"/>
      <c r="Q24" s="3201" t="s">
        <v>553</v>
      </c>
      <c r="R24" s="3200"/>
      <c r="S24" s="487"/>
    </row>
    <row r="25" spans="1:19">
      <c r="A25" s="1158" t="s">
        <v>153</v>
      </c>
      <c r="B25" s="950"/>
      <c r="C25" s="950"/>
      <c r="D25" s="775">
        <v>20</v>
      </c>
      <c r="E25" s="251"/>
      <c r="F25" s="483"/>
      <c r="G25" s="925"/>
      <c r="H25" s="149"/>
      <c r="I25" s="149"/>
      <c r="J25" s="149"/>
      <c r="K25" s="289">
        <v>3.33</v>
      </c>
      <c r="L25" s="289">
        <v>3.33</v>
      </c>
      <c r="M25" s="289">
        <v>3.33</v>
      </c>
      <c r="N25" s="289">
        <v>3.33</v>
      </c>
      <c r="O25" s="289">
        <v>3.33</v>
      </c>
      <c r="P25" s="289">
        <v>3.33</v>
      </c>
      <c r="Q25" s="3193" t="s">
        <v>554</v>
      </c>
      <c r="R25" s="3194"/>
      <c r="S25" s="214"/>
    </row>
    <row r="26" spans="1:19">
      <c r="A26" s="488" t="s">
        <v>555</v>
      </c>
      <c r="B26" s="489"/>
      <c r="C26" s="950"/>
      <c r="D26" s="775">
        <v>10</v>
      </c>
      <c r="E26" s="251"/>
      <c r="F26" s="483"/>
      <c r="G26" s="925"/>
      <c r="H26" s="251"/>
      <c r="I26" s="925"/>
      <c r="J26" s="256"/>
      <c r="K26" s="251"/>
      <c r="L26" s="149"/>
      <c r="M26" s="289">
        <v>10</v>
      </c>
      <c r="N26" s="149"/>
      <c r="O26" s="252"/>
      <c r="P26" s="1032"/>
      <c r="Q26" s="3193" t="s">
        <v>556</v>
      </c>
      <c r="R26" s="3246"/>
      <c r="S26" s="214"/>
    </row>
    <row r="27" spans="1:19">
      <c r="A27" s="1158" t="s">
        <v>154</v>
      </c>
      <c r="B27" s="489"/>
      <c r="C27" s="950"/>
      <c r="D27" s="775">
        <v>10</v>
      </c>
      <c r="E27" s="251"/>
      <c r="F27" s="483"/>
      <c r="G27" s="925"/>
      <c r="H27" s="251"/>
      <c r="I27" s="925"/>
      <c r="J27" s="252"/>
      <c r="K27" s="251"/>
      <c r="L27" s="925"/>
      <c r="M27" s="251"/>
      <c r="N27" s="925"/>
      <c r="O27" s="252"/>
      <c r="P27" s="485">
        <v>10</v>
      </c>
      <c r="Q27" s="3193" t="s">
        <v>557</v>
      </c>
      <c r="R27" s="3194"/>
      <c r="S27" s="214"/>
    </row>
    <row r="28" spans="1:19">
      <c r="A28" s="1159" t="s">
        <v>558</v>
      </c>
      <c r="B28" s="952"/>
      <c r="C28" s="952"/>
      <c r="D28" s="777"/>
      <c r="E28" s="490"/>
      <c r="F28" s="491"/>
      <c r="G28" s="305"/>
      <c r="H28" s="490"/>
      <c r="I28" s="305"/>
      <c r="J28" s="492"/>
      <c r="K28" s="490"/>
      <c r="L28" s="305"/>
      <c r="M28" s="490"/>
      <c r="N28" s="305"/>
      <c r="O28" s="492"/>
      <c r="P28" s="493"/>
      <c r="Q28" s="3236" t="s">
        <v>559</v>
      </c>
      <c r="R28" s="3236"/>
      <c r="S28" s="214"/>
    </row>
    <row r="29" spans="1:19">
      <c r="A29" s="494" t="s">
        <v>560</v>
      </c>
      <c r="B29" s="495"/>
      <c r="C29" s="495"/>
      <c r="D29" s="777"/>
      <c r="E29" s="490"/>
      <c r="F29" s="491"/>
      <c r="G29" s="305"/>
      <c r="H29" s="490"/>
      <c r="I29" s="305"/>
      <c r="J29" s="492"/>
      <c r="K29" s="490"/>
      <c r="L29" s="305"/>
      <c r="M29" s="490"/>
      <c r="N29" s="305"/>
      <c r="O29" s="492"/>
      <c r="P29" s="493"/>
      <c r="Q29" s="973" t="s">
        <v>561</v>
      </c>
      <c r="R29" s="899"/>
      <c r="S29" s="113"/>
    </row>
    <row r="30" spans="1:19" ht="24.75" thickBot="1">
      <c r="A30" s="496"/>
      <c r="B30" s="456"/>
      <c r="C30" s="456"/>
      <c r="D30" s="763"/>
      <c r="E30" s="497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498"/>
      <c r="Q30" s="3201" t="s">
        <v>562</v>
      </c>
      <c r="R30" s="3201"/>
      <c r="S30" s="3237"/>
    </row>
    <row r="31" spans="1:19" ht="24.75" thickBot="1">
      <c r="A31" s="951"/>
      <c r="B31" s="952"/>
      <c r="C31" s="952"/>
      <c r="D31" s="775"/>
      <c r="E31" s="252"/>
      <c r="F31" s="925"/>
      <c r="G31" s="925"/>
      <c r="H31" s="925"/>
      <c r="I31" s="925"/>
      <c r="J31" s="925"/>
      <c r="K31" s="925"/>
      <c r="L31" s="925"/>
      <c r="M31" s="925"/>
      <c r="N31" s="925"/>
      <c r="O31" s="925"/>
      <c r="P31" s="253"/>
      <c r="Q31" s="3238" t="s">
        <v>563</v>
      </c>
      <c r="R31" s="3239"/>
      <c r="S31" s="3240"/>
    </row>
    <row r="32" spans="1:19">
      <c r="A32" s="3241"/>
      <c r="B32" s="3242"/>
      <c r="C32" s="3242"/>
      <c r="D32" s="777"/>
      <c r="E32" s="592"/>
      <c r="F32" s="593"/>
      <c r="G32" s="593"/>
      <c r="H32" s="593"/>
      <c r="I32" s="593"/>
      <c r="J32" s="593"/>
      <c r="K32" s="593"/>
      <c r="L32" s="593"/>
      <c r="M32" s="593"/>
      <c r="N32" s="593"/>
      <c r="O32" s="593"/>
      <c r="P32" s="605"/>
      <c r="Q32" s="3243" t="s">
        <v>155</v>
      </c>
      <c r="R32" s="3244"/>
      <c r="S32" s="3245"/>
    </row>
    <row r="33" spans="1:19">
      <c r="A33" s="2894" t="s">
        <v>61</v>
      </c>
      <c r="B33" s="2895"/>
      <c r="C33" s="2896"/>
      <c r="D33" s="92">
        <f>SUM(D13:D32)</f>
        <v>100</v>
      </c>
      <c r="E33" s="93"/>
      <c r="F33" s="94"/>
      <c r="G33" s="93"/>
      <c r="H33" s="94"/>
      <c r="I33" s="93"/>
      <c r="J33" s="95"/>
      <c r="K33" s="95"/>
      <c r="L33" s="95"/>
      <c r="M33" s="95"/>
      <c r="N33" s="93"/>
      <c r="O33" s="95"/>
      <c r="P33" s="96"/>
      <c r="Q33" s="3109"/>
      <c r="R33" s="3110"/>
      <c r="S33" s="3133"/>
    </row>
    <row r="34" spans="1:19">
      <c r="A34" s="2885" t="s">
        <v>70</v>
      </c>
      <c r="B34" s="2886"/>
      <c r="C34" s="2887"/>
      <c r="D34" s="172" t="s">
        <v>68</v>
      </c>
      <c r="E34" s="97">
        <f t="shared" ref="E34" si="0">SUM(E22:E32)</f>
        <v>0</v>
      </c>
      <c r="F34" s="97">
        <f>SUM(F18:F32)</f>
        <v>0</v>
      </c>
      <c r="G34" s="97">
        <f>SUM(G13:G32)</f>
        <v>10</v>
      </c>
      <c r="H34" s="97">
        <f>SUM(H13:H32)</f>
        <v>0</v>
      </c>
      <c r="I34" s="97">
        <f>SUM(I15:I32)</f>
        <v>25</v>
      </c>
      <c r="J34" s="97">
        <f>SUM(J18:J32)</f>
        <v>0</v>
      </c>
      <c r="K34" s="97">
        <f>SUM(K18:K32)</f>
        <v>15.33</v>
      </c>
      <c r="L34" s="97">
        <f>SUM(L18:L32)</f>
        <v>5.33</v>
      </c>
      <c r="M34" s="97">
        <f>SUM(M18:M32)</f>
        <v>22.83</v>
      </c>
      <c r="N34" s="97">
        <f>SUM(N18:N32)</f>
        <v>7.83</v>
      </c>
      <c r="O34" s="97">
        <f>SUM(O19:O32)</f>
        <v>5.33</v>
      </c>
      <c r="P34" s="98">
        <f>SUM(P19:P32)</f>
        <v>13.33</v>
      </c>
      <c r="Q34" s="2964"/>
      <c r="R34" s="2965"/>
      <c r="S34" s="2966"/>
    </row>
    <row r="35" spans="1:19">
      <c r="A35" s="2888"/>
      <c r="B35" s="2889"/>
      <c r="C35" s="2890"/>
      <c r="D35" s="175" t="s">
        <v>69</v>
      </c>
      <c r="E35" s="99">
        <f>E34</f>
        <v>0</v>
      </c>
      <c r="F35" s="97">
        <f>SUM(E34:F34)</f>
        <v>0</v>
      </c>
      <c r="G35" s="97">
        <f>SUM(E34:G34)</f>
        <v>10</v>
      </c>
      <c r="H35" s="97">
        <f>SUM(E34:H34)</f>
        <v>10</v>
      </c>
      <c r="I35" s="97">
        <f>SUM(E34:I34)</f>
        <v>35</v>
      </c>
      <c r="J35" s="97">
        <f>SUM(E34:J34)</f>
        <v>35</v>
      </c>
      <c r="K35" s="97">
        <f>SUM(E34:K34)</f>
        <v>50.33</v>
      </c>
      <c r="L35" s="97">
        <f>SUM(E34:L34)</f>
        <v>55.66</v>
      </c>
      <c r="M35" s="97">
        <f>SUM(E34:M34)</f>
        <v>78.489999999999995</v>
      </c>
      <c r="N35" s="97">
        <f>SUM(E34:N34)</f>
        <v>86.32</v>
      </c>
      <c r="O35" s="97">
        <f>SUM(E34:O34)</f>
        <v>91.649999999999991</v>
      </c>
      <c r="P35" s="98">
        <f>SUM(E34:P34)</f>
        <v>104.97999999999999</v>
      </c>
      <c r="Q35" s="2938"/>
      <c r="R35" s="2939"/>
      <c r="S35" s="2940"/>
    </row>
    <row r="36" spans="1:19">
      <c r="A36" s="2831" t="s">
        <v>71</v>
      </c>
      <c r="B36" s="2832"/>
      <c r="C36" s="2833"/>
      <c r="D36" s="177" t="s">
        <v>68</v>
      </c>
      <c r="E36" s="100"/>
      <c r="F36" s="101"/>
      <c r="G36" s="100"/>
      <c r="H36" s="101"/>
      <c r="I36" s="100"/>
      <c r="J36" s="101"/>
      <c r="K36" s="102"/>
      <c r="L36" s="102"/>
      <c r="M36" s="102"/>
      <c r="N36" s="102"/>
      <c r="O36" s="102"/>
      <c r="P36" s="103"/>
      <c r="Q36" s="2837" t="s">
        <v>587</v>
      </c>
      <c r="R36" s="3051"/>
      <c r="S36" s="2839">
        <f>P37</f>
        <v>0</v>
      </c>
    </row>
    <row r="37" spans="1:19" ht="24.75" thickBot="1">
      <c r="A37" s="2834"/>
      <c r="B37" s="2835"/>
      <c r="C37" s="2836"/>
      <c r="D37" s="182" t="s">
        <v>72</v>
      </c>
      <c r="E37" s="104">
        <f>E36</f>
        <v>0</v>
      </c>
      <c r="F37" s="105">
        <f>SUM(E36:F36)</f>
        <v>0</v>
      </c>
      <c r="G37" s="105">
        <f>SUM(E36:G36)</f>
        <v>0</v>
      </c>
      <c r="H37" s="105">
        <f>SUM(E36:H36)</f>
        <v>0</v>
      </c>
      <c r="I37" s="105">
        <f>SUM(E36:I36)</f>
        <v>0</v>
      </c>
      <c r="J37" s="105">
        <f>SUM(E36:J36)</f>
        <v>0</v>
      </c>
      <c r="K37" s="105">
        <f>SUM(E36:K36)</f>
        <v>0</v>
      </c>
      <c r="L37" s="105">
        <f>SUM(E36:L36)</f>
        <v>0</v>
      </c>
      <c r="M37" s="105">
        <f>SUM(E36:M36)</f>
        <v>0</v>
      </c>
      <c r="N37" s="105">
        <f>SUM(E36:N36)</f>
        <v>0</v>
      </c>
      <c r="O37" s="105">
        <f>SUM(E36:O36)</f>
        <v>0</v>
      </c>
      <c r="P37" s="106">
        <f>SUM(E36:P36)</f>
        <v>0</v>
      </c>
      <c r="Q37" s="564"/>
      <c r="R37" s="565"/>
      <c r="S37" s="2840"/>
    </row>
    <row r="38" spans="1:19" hidden="1">
      <c r="Q38" s="2847" t="s">
        <v>719</v>
      </c>
      <c r="R38" s="2847"/>
      <c r="S38" s="2847"/>
    </row>
    <row r="39" spans="1:19" hidden="1">
      <c r="Q39" s="458"/>
      <c r="R39" s="865"/>
      <c r="S39" s="275"/>
    </row>
    <row r="40" spans="1:19" hidden="1">
      <c r="Q40" s="2829" t="s">
        <v>720</v>
      </c>
      <c r="R40" s="2829"/>
      <c r="S40" s="2829"/>
    </row>
    <row r="41" spans="1:19" hidden="1">
      <c r="Q41" s="2805" t="s">
        <v>749</v>
      </c>
      <c r="R41" s="2805"/>
      <c r="S41" s="2805"/>
    </row>
  </sheetData>
  <mergeCells count="45">
    <mergeCell ref="Q9:S9"/>
    <mergeCell ref="Q38:S38"/>
    <mergeCell ref="Q40:S40"/>
    <mergeCell ref="Q41:S41"/>
    <mergeCell ref="Q27:R27"/>
    <mergeCell ref="Q28:R28"/>
    <mergeCell ref="Q30:S30"/>
    <mergeCell ref="Q31:S31"/>
    <mergeCell ref="A32:C32"/>
    <mergeCell ref="Q32:S32"/>
    <mergeCell ref="Q26:R26"/>
    <mergeCell ref="Q21:S21"/>
    <mergeCell ref="A13:C13"/>
    <mergeCell ref="A14:C14"/>
    <mergeCell ref="A15:C15"/>
    <mergeCell ref="A16:C16"/>
    <mergeCell ref="A17:C17"/>
    <mergeCell ref="Q16:S16"/>
    <mergeCell ref="Q23:R23"/>
    <mergeCell ref="Q24:R24"/>
    <mergeCell ref="Q25:R25"/>
    <mergeCell ref="A11:C12"/>
    <mergeCell ref="A1:S1"/>
    <mergeCell ref="A2:S2"/>
    <mergeCell ref="Q6:S6"/>
    <mergeCell ref="Q7:S7"/>
    <mergeCell ref="E11:P11"/>
    <mergeCell ref="A3:B5"/>
    <mergeCell ref="A8:B10"/>
    <mergeCell ref="C8:P8"/>
    <mergeCell ref="C3:S3"/>
    <mergeCell ref="C4:S4"/>
    <mergeCell ref="C5:S5"/>
    <mergeCell ref="A6:B7"/>
    <mergeCell ref="C6:P7"/>
    <mergeCell ref="C9:P9"/>
    <mergeCell ref="C10:P10"/>
    <mergeCell ref="A36:C37"/>
    <mergeCell ref="Q36:R36"/>
    <mergeCell ref="S36:S37"/>
    <mergeCell ref="A33:C33"/>
    <mergeCell ref="Q33:S33"/>
    <mergeCell ref="A34:C35"/>
    <mergeCell ref="Q34:S34"/>
    <mergeCell ref="Q35:S35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 scaleWithDoc="0" alignWithMargins="0">
    <oddHeader>&amp;R&amp;"Angsana New,ธรรมดา"&amp;18 15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T31"/>
  <sheetViews>
    <sheetView topLeftCell="A13" zoomScale="69" zoomScaleNormal="69" zoomScalePageLayoutView="69" workbookViewId="0">
      <selection activeCell="A5" sqref="A5:P6"/>
    </sheetView>
  </sheetViews>
  <sheetFormatPr defaultColWidth="8.85546875" defaultRowHeight="15"/>
  <cols>
    <col min="3" max="3" width="14" customWidth="1"/>
    <col min="4" max="4" width="17.42578125" customWidth="1"/>
    <col min="19" max="19" width="18.42578125" bestFit="1" customWidth="1"/>
  </cols>
  <sheetData>
    <row r="1" spans="1:19" ht="15.75" thickBot="1"/>
    <row r="2" spans="1:19" ht="21.75">
      <c r="A2" s="3804" t="s">
        <v>58</v>
      </c>
      <c r="B2" s="3805"/>
      <c r="C2" s="3805"/>
      <c r="D2" s="3805"/>
      <c r="E2" s="3805"/>
      <c r="F2" s="3805"/>
      <c r="G2" s="3805"/>
      <c r="H2" s="3805"/>
      <c r="I2" s="3805"/>
      <c r="J2" s="3805"/>
      <c r="K2" s="3805"/>
      <c r="L2" s="3805"/>
      <c r="M2" s="3805"/>
      <c r="N2" s="3805"/>
      <c r="O2" s="3805"/>
      <c r="P2" s="3805"/>
      <c r="Q2" s="3805"/>
      <c r="R2" s="3805"/>
      <c r="S2" s="3806"/>
    </row>
    <row r="3" spans="1:19" ht="22.5" thickBot="1">
      <c r="A3" s="3807" t="s">
        <v>426</v>
      </c>
      <c r="B3" s="3808"/>
      <c r="C3" s="3808"/>
      <c r="D3" s="3808"/>
      <c r="E3" s="3808"/>
      <c r="F3" s="3808"/>
      <c r="G3" s="3808"/>
      <c r="H3" s="3808"/>
      <c r="I3" s="3808"/>
      <c r="J3" s="3808"/>
      <c r="K3" s="3808"/>
      <c r="L3" s="3808"/>
      <c r="M3" s="3808"/>
      <c r="N3" s="3808"/>
      <c r="O3" s="3808"/>
      <c r="P3" s="3808"/>
      <c r="Q3" s="3808"/>
      <c r="R3" s="3808"/>
      <c r="S3" s="3809"/>
    </row>
    <row r="4" spans="1:19" ht="21.75">
      <c r="A4" s="3958" t="s">
        <v>789</v>
      </c>
      <c r="B4" s="3959"/>
      <c r="C4" s="3962" t="s">
        <v>1004</v>
      </c>
      <c r="D4" s="3963"/>
      <c r="E4" s="3963"/>
      <c r="F4" s="3963"/>
      <c r="G4" s="3963"/>
      <c r="H4" s="3963"/>
      <c r="I4" s="3963"/>
      <c r="J4" s="3963"/>
      <c r="K4" s="3963"/>
      <c r="L4" s="3963"/>
      <c r="M4" s="3963"/>
      <c r="N4" s="3963"/>
      <c r="O4" s="3963"/>
      <c r="P4" s="3964"/>
      <c r="Q4" s="3958" t="s">
        <v>542</v>
      </c>
      <c r="R4" s="3968"/>
      <c r="S4" s="3969"/>
    </row>
    <row r="5" spans="1:19" ht="22.5" thickBot="1">
      <c r="A5" s="3960"/>
      <c r="B5" s="3961"/>
      <c r="C5" s="3965"/>
      <c r="D5" s="3966"/>
      <c r="E5" s="3966"/>
      <c r="F5" s="3966"/>
      <c r="G5" s="3966"/>
      <c r="H5" s="3966"/>
      <c r="I5" s="3966"/>
      <c r="J5" s="3966"/>
      <c r="K5" s="3966"/>
      <c r="L5" s="3966"/>
      <c r="M5" s="3966"/>
      <c r="N5" s="3966"/>
      <c r="O5" s="3966"/>
      <c r="P5" s="3967"/>
      <c r="Q5" s="3970" t="s">
        <v>1009</v>
      </c>
      <c r="R5" s="3971"/>
      <c r="S5" s="3972"/>
    </row>
    <row r="6" spans="1:19" ht="22.5" thickBot="1">
      <c r="A6" s="3946"/>
      <c r="B6" s="3947"/>
      <c r="C6" s="3222"/>
      <c r="D6" s="3223"/>
      <c r="E6" s="3223"/>
      <c r="F6" s="3223"/>
      <c r="G6" s="3223"/>
      <c r="H6" s="3223"/>
      <c r="I6" s="3223"/>
      <c r="J6" s="3223"/>
      <c r="K6" s="3223"/>
      <c r="L6" s="3223"/>
      <c r="M6" s="3223"/>
      <c r="N6" s="3223"/>
      <c r="O6" s="3223"/>
      <c r="P6" s="3224"/>
      <c r="Q6" s="1395" t="s">
        <v>544</v>
      </c>
      <c r="R6" s="1396"/>
      <c r="S6" s="1397" t="s">
        <v>545</v>
      </c>
    </row>
    <row r="7" spans="1:19" ht="20.25" customHeight="1" thickBot="1">
      <c r="A7" s="3948"/>
      <c r="B7" s="3949"/>
      <c r="C7" s="3952"/>
      <c r="D7" s="3952"/>
      <c r="E7" s="3952"/>
      <c r="F7" s="3952"/>
      <c r="G7" s="3952"/>
      <c r="H7" s="3952"/>
      <c r="I7" s="3952"/>
      <c r="J7" s="3952"/>
      <c r="K7" s="3952"/>
      <c r="L7" s="3952"/>
      <c r="M7" s="3952"/>
      <c r="N7" s="3952"/>
      <c r="O7" s="3952"/>
      <c r="P7" s="3953"/>
      <c r="Q7" s="1398" t="s">
        <v>1010</v>
      </c>
      <c r="R7" s="1399"/>
      <c r="S7" s="1400" t="s">
        <v>523</v>
      </c>
    </row>
    <row r="8" spans="1:19" ht="22.5" thickBot="1">
      <c r="A8" s="3950"/>
      <c r="B8" s="3951"/>
      <c r="C8" s="3954"/>
      <c r="D8" s="3954"/>
      <c r="E8" s="3955"/>
      <c r="F8" s="3955"/>
      <c r="G8" s="3955"/>
      <c r="H8" s="3955"/>
      <c r="I8" s="3955"/>
      <c r="J8" s="3955"/>
      <c r="K8" s="3955"/>
      <c r="L8" s="3955"/>
      <c r="M8" s="3955"/>
      <c r="N8" s="3955"/>
      <c r="O8" s="3955"/>
      <c r="P8" s="3956"/>
      <c r="Q8" s="1401" t="s">
        <v>510</v>
      </c>
      <c r="R8" s="145"/>
      <c r="S8" s="728"/>
    </row>
    <row r="9" spans="1:19" ht="21.75">
      <c r="A9" s="3877" t="s">
        <v>499</v>
      </c>
      <c r="B9" s="3878"/>
      <c r="C9" s="3937"/>
      <c r="D9" s="49" t="s">
        <v>593</v>
      </c>
      <c r="E9" s="3880" t="s">
        <v>582</v>
      </c>
      <c r="F9" s="3880"/>
      <c r="G9" s="3880"/>
      <c r="H9" s="3880"/>
      <c r="I9" s="3880"/>
      <c r="J9" s="3880"/>
      <c r="K9" s="3880"/>
      <c r="L9" s="3880"/>
      <c r="M9" s="3880"/>
      <c r="N9" s="3880"/>
      <c r="O9" s="3880"/>
      <c r="P9" s="3939"/>
      <c r="Q9" s="3930" t="s">
        <v>146</v>
      </c>
      <c r="R9" s="3930"/>
      <c r="S9" s="3931"/>
    </row>
    <row r="10" spans="1:19" ht="22.5" thickBot="1">
      <c r="A10" s="3879"/>
      <c r="B10" s="3880"/>
      <c r="C10" s="3938"/>
      <c r="D10" s="1402" t="s">
        <v>60</v>
      </c>
      <c r="E10" s="1403" t="s">
        <v>0</v>
      </c>
      <c r="F10" s="1404" t="s">
        <v>1</v>
      </c>
      <c r="G10" s="1405" t="s">
        <v>2</v>
      </c>
      <c r="H10" s="1406" t="s">
        <v>3</v>
      </c>
      <c r="I10" s="1405" t="s">
        <v>4</v>
      </c>
      <c r="J10" s="1403" t="s">
        <v>5</v>
      </c>
      <c r="K10" s="1406" t="s">
        <v>6</v>
      </c>
      <c r="L10" s="1405" t="s">
        <v>7</v>
      </c>
      <c r="M10" s="1406" t="s">
        <v>8</v>
      </c>
      <c r="N10" s="1405" t="s">
        <v>9</v>
      </c>
      <c r="O10" s="1403" t="s">
        <v>10</v>
      </c>
      <c r="P10" s="1407" t="s">
        <v>11</v>
      </c>
      <c r="Q10" s="1408"/>
      <c r="R10" s="1409"/>
      <c r="S10" s="1410"/>
    </row>
    <row r="11" spans="1:19" ht="72" customHeight="1" thickBot="1">
      <c r="A11" s="3940" t="s">
        <v>1006</v>
      </c>
      <c r="B11" s="3941"/>
      <c r="C11" s="3942"/>
      <c r="D11" s="1411">
        <v>20</v>
      </c>
      <c r="E11" s="1412"/>
      <c r="F11" s="1413"/>
      <c r="G11" s="1414"/>
      <c r="H11" s="1415">
        <v>10</v>
      </c>
      <c r="I11" s="1416">
        <v>10</v>
      </c>
      <c r="J11" s="1412"/>
      <c r="K11" s="1417"/>
      <c r="L11" s="1418"/>
      <c r="M11" s="1417"/>
      <c r="N11" s="1418"/>
      <c r="O11" s="1412"/>
      <c r="P11" s="1419"/>
      <c r="Q11" s="1420" t="s">
        <v>511</v>
      </c>
      <c r="R11" s="145"/>
      <c r="S11" s="728"/>
    </row>
    <row r="12" spans="1:19" ht="123.75" customHeight="1">
      <c r="A12" s="3943" t="s">
        <v>1005</v>
      </c>
      <c r="B12" s="3944"/>
      <c r="C12" s="3945"/>
      <c r="D12" s="1421">
        <v>20</v>
      </c>
      <c r="E12" s="1422"/>
      <c r="F12" s="1423"/>
      <c r="G12" s="1424"/>
      <c r="H12" s="1425"/>
      <c r="I12" s="1426">
        <v>20</v>
      </c>
      <c r="J12" s="1422"/>
      <c r="K12" s="1425"/>
      <c r="L12" s="1423"/>
      <c r="M12" s="1425"/>
      <c r="N12" s="1423"/>
      <c r="O12" s="1422"/>
      <c r="P12" s="1427"/>
      <c r="Q12" s="1428" t="s">
        <v>149</v>
      </c>
      <c r="R12" s="1"/>
      <c r="S12" s="107"/>
    </row>
    <row r="13" spans="1:19" ht="61.5" customHeight="1" thickBot="1">
      <c r="A13" s="3943" t="s">
        <v>1007</v>
      </c>
      <c r="B13" s="3944"/>
      <c r="C13" s="3945"/>
      <c r="D13" s="1421">
        <v>36</v>
      </c>
      <c r="E13" s="1422"/>
      <c r="F13" s="1429"/>
      <c r="G13" s="1423"/>
      <c r="H13" s="1425"/>
      <c r="I13" s="1423"/>
      <c r="J13" s="1430">
        <v>6</v>
      </c>
      <c r="K13" s="1430">
        <v>6</v>
      </c>
      <c r="L13" s="1430">
        <v>6</v>
      </c>
      <c r="M13" s="1430">
        <v>6</v>
      </c>
      <c r="N13" s="1430">
        <v>6</v>
      </c>
      <c r="O13" s="1430">
        <v>6</v>
      </c>
      <c r="P13" s="1427"/>
      <c r="Q13" s="1408"/>
      <c r="R13" s="1409"/>
      <c r="S13" s="1410"/>
    </row>
    <row r="14" spans="1:19" ht="72.75" customHeight="1">
      <c r="A14" s="1431" t="s">
        <v>1008</v>
      </c>
      <c r="B14" s="1432"/>
      <c r="C14" s="1432"/>
      <c r="D14" s="1421">
        <v>24</v>
      </c>
      <c r="E14" s="1422"/>
      <c r="F14" s="1429"/>
      <c r="G14" s="1424"/>
      <c r="H14" s="1425"/>
      <c r="I14" s="1424"/>
      <c r="J14" s="1422"/>
      <c r="K14" s="1425"/>
      <c r="L14" s="1423"/>
      <c r="M14" s="1425"/>
      <c r="N14" s="1423"/>
      <c r="O14" s="1422"/>
      <c r="P14" s="1433">
        <v>24</v>
      </c>
      <c r="Q14" s="3932" t="s">
        <v>504</v>
      </c>
      <c r="R14" s="3933"/>
      <c r="S14" s="3934"/>
    </row>
    <row r="15" spans="1:19" ht="21.75">
      <c r="A15" s="1434"/>
      <c r="B15" s="1435"/>
      <c r="C15" s="1435"/>
      <c r="D15" s="1436"/>
      <c r="E15" s="1437"/>
      <c r="F15" s="1438"/>
      <c r="G15" s="1438"/>
      <c r="H15" s="1438"/>
      <c r="I15" s="1438"/>
      <c r="J15" s="1438"/>
      <c r="K15" s="1438"/>
      <c r="L15" s="1438"/>
      <c r="M15" s="1438"/>
      <c r="N15" s="1438"/>
      <c r="O15" s="1438"/>
      <c r="P15" s="1439"/>
      <c r="Q15" s="3935" t="s">
        <v>12</v>
      </c>
      <c r="R15" s="3936"/>
      <c r="S15" s="1440" t="s">
        <v>13</v>
      </c>
    </row>
    <row r="16" spans="1:19" ht="21.75">
      <c r="A16" s="1441"/>
      <c r="B16" s="1442"/>
      <c r="C16" s="1442"/>
      <c r="D16" s="1421"/>
      <c r="E16" s="1422"/>
      <c r="F16" s="1423"/>
      <c r="G16" s="1423"/>
      <c r="H16" s="1423"/>
      <c r="I16" s="1423"/>
      <c r="J16" s="1423"/>
      <c r="K16" s="1423"/>
      <c r="L16" s="1423"/>
      <c r="M16" s="1423"/>
      <c r="N16" s="1423"/>
      <c r="O16" s="1423"/>
      <c r="P16" s="1443"/>
      <c r="Q16" s="1444" t="s">
        <v>1011</v>
      </c>
      <c r="R16" s="1394"/>
      <c r="S16" s="1445"/>
    </row>
    <row r="17" spans="1:20" ht="22.5" thickBot="1">
      <c r="A17" s="3925"/>
      <c r="B17" s="3926"/>
      <c r="C17" s="3926"/>
      <c r="D17" s="1446"/>
      <c r="E17" s="1447"/>
      <c r="F17" s="1448"/>
      <c r="G17" s="1448"/>
      <c r="H17" s="1448"/>
      <c r="I17" s="1448"/>
      <c r="J17" s="1448"/>
      <c r="K17" s="1448"/>
      <c r="L17" s="1448"/>
      <c r="M17" s="1448"/>
      <c r="N17" s="1448"/>
      <c r="O17" s="1448"/>
      <c r="P17" s="1449"/>
      <c r="Q17" s="3936" t="s">
        <v>1012</v>
      </c>
      <c r="R17" s="3936"/>
      <c r="S17" s="3957"/>
    </row>
    <row r="18" spans="1:20" ht="22.5" thickBot="1">
      <c r="A18" s="3843" t="s">
        <v>61</v>
      </c>
      <c r="B18" s="3844"/>
      <c r="C18" s="3845"/>
      <c r="D18" s="46">
        <f>SUM(D11:D17)</f>
        <v>100</v>
      </c>
      <c r="E18" s="50"/>
      <c r="F18" s="51"/>
      <c r="G18" s="50"/>
      <c r="H18" s="51"/>
      <c r="I18" s="50"/>
      <c r="J18" s="52"/>
      <c r="K18" s="52"/>
      <c r="L18" s="52"/>
      <c r="M18" s="52"/>
      <c r="N18" s="50"/>
      <c r="O18" s="52"/>
      <c r="P18" s="65"/>
      <c r="Q18" s="3922" t="s">
        <v>563</v>
      </c>
      <c r="R18" s="3923"/>
      <c r="S18" s="3924"/>
    </row>
    <row r="19" spans="1:20" ht="21.75">
      <c r="A19" s="3852" t="s">
        <v>70</v>
      </c>
      <c r="B19" s="3853"/>
      <c r="C19" s="3854"/>
      <c r="D19" s="62" t="s">
        <v>68</v>
      </c>
      <c r="E19" s="63">
        <f>SUM(E14:E17)</f>
        <v>0</v>
      </c>
      <c r="F19" s="63">
        <f>SUM(F14:F17)</f>
        <v>0</v>
      </c>
      <c r="G19" s="63">
        <f>SUM(G11:G17)</f>
        <v>0</v>
      </c>
      <c r="H19" s="63">
        <f>SUM(H11:H17)</f>
        <v>10</v>
      </c>
      <c r="I19" s="63">
        <v>30</v>
      </c>
      <c r="J19" s="1430">
        <v>6</v>
      </c>
      <c r="K19" s="1430">
        <v>6</v>
      </c>
      <c r="L19" s="1430">
        <v>6</v>
      </c>
      <c r="M19" s="1430">
        <v>6</v>
      </c>
      <c r="N19" s="1430">
        <v>6</v>
      </c>
      <c r="O19" s="1430">
        <v>6</v>
      </c>
      <c r="P19" s="66">
        <f>SUM(P14:P17)</f>
        <v>24</v>
      </c>
      <c r="Q19" s="3927" t="s">
        <v>155</v>
      </c>
      <c r="R19" s="3928"/>
      <c r="S19" s="3929"/>
    </row>
    <row r="20" spans="1:20" ht="21.75">
      <c r="A20" s="3855"/>
      <c r="B20" s="3856"/>
      <c r="C20" s="3857"/>
      <c r="D20" s="60" t="s">
        <v>69</v>
      </c>
      <c r="E20" s="61">
        <f>E19</f>
        <v>0</v>
      </c>
      <c r="F20" s="63">
        <f>SUM(E19:F19)</f>
        <v>0</v>
      </c>
      <c r="G20" s="63">
        <f>SUM(E19:G19)</f>
        <v>0</v>
      </c>
      <c r="H20" s="63">
        <f>SUM(E19:H19)</f>
        <v>10</v>
      </c>
      <c r="I20" s="63">
        <f>SUM(E19:I19)</f>
        <v>40</v>
      </c>
      <c r="J20" s="63">
        <f>SUM(E19:J19)</f>
        <v>46</v>
      </c>
      <c r="K20" s="63">
        <f>SUM(E19:K19)</f>
        <v>52</v>
      </c>
      <c r="L20" s="63">
        <f>SUM(E19:L19)</f>
        <v>58</v>
      </c>
      <c r="M20" s="63">
        <f>SUM(E19:M19)</f>
        <v>64</v>
      </c>
      <c r="N20" s="63">
        <f>SUM(E19:N19)</f>
        <v>70</v>
      </c>
      <c r="O20" s="63">
        <f>SUM(E19:O19)</f>
        <v>76</v>
      </c>
      <c r="P20" s="66">
        <f>SUM(E19:P19)</f>
        <v>100</v>
      </c>
      <c r="Q20" s="3919"/>
      <c r="R20" s="3897"/>
      <c r="S20" s="3898"/>
    </row>
    <row r="21" spans="1:20" ht="21.75">
      <c r="A21" s="3864" t="s">
        <v>71</v>
      </c>
      <c r="B21" s="3865"/>
      <c r="C21" s="3866"/>
      <c r="D21" s="55" t="s">
        <v>68</v>
      </c>
      <c r="E21" s="56"/>
      <c r="F21" s="57"/>
      <c r="G21" s="56"/>
      <c r="H21" s="57"/>
      <c r="I21" s="56"/>
      <c r="J21" s="57"/>
      <c r="K21" s="58"/>
      <c r="L21" s="58"/>
      <c r="M21" s="58"/>
      <c r="N21" s="58"/>
      <c r="O21" s="58"/>
      <c r="P21" s="59"/>
      <c r="Q21" s="3840" t="s">
        <v>587</v>
      </c>
      <c r="R21" s="3841"/>
      <c r="S21" s="3920">
        <f>P22</f>
        <v>0</v>
      </c>
    </row>
    <row r="22" spans="1:20" ht="22.5" thickBot="1">
      <c r="A22" s="3867"/>
      <c r="B22" s="3868"/>
      <c r="C22" s="3869"/>
      <c r="D22" s="67" t="s">
        <v>72</v>
      </c>
      <c r="E22" s="68">
        <f>E21</f>
        <v>0</v>
      </c>
      <c r="F22" s="69">
        <f>SUM(E21:F21)</f>
        <v>0</v>
      </c>
      <c r="G22" s="69">
        <f>SUM(E21:G21)</f>
        <v>0</v>
      </c>
      <c r="H22" s="69">
        <f>SUM(E21:H21)</f>
        <v>0</v>
      </c>
      <c r="I22" s="69">
        <f>SUM(E21:I21)</f>
        <v>0</v>
      </c>
      <c r="J22" s="69">
        <f>SUM(E21:J21)</f>
        <v>0</v>
      </c>
      <c r="K22" s="69">
        <f>SUM(E21:K21)</f>
        <v>0</v>
      </c>
      <c r="L22" s="69">
        <f>SUM(E21:L21)</f>
        <v>0</v>
      </c>
      <c r="M22" s="69">
        <f>SUM(E21:M21)</f>
        <v>0</v>
      </c>
      <c r="N22" s="69">
        <f>SUM(E21:N21)</f>
        <v>0</v>
      </c>
      <c r="O22" s="69">
        <f>SUM(E21:O21)</f>
        <v>0</v>
      </c>
      <c r="P22" s="70">
        <f>SUM(E21:P21)</f>
        <v>0</v>
      </c>
      <c r="Q22" s="1370"/>
      <c r="R22" s="1371"/>
      <c r="S22" s="3921"/>
    </row>
    <row r="23" spans="1:20" ht="24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</row>
    <row r="24" spans="1:20" ht="24"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</row>
    <row r="25" spans="1:20" ht="24"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</row>
    <row r="26" spans="1:20" ht="24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</row>
    <row r="27" spans="1:20" ht="24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</row>
    <row r="28" spans="1:20" ht="24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</row>
    <row r="29" spans="1:20" ht="24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</row>
    <row r="30" spans="1:20" ht="24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</row>
    <row r="31" spans="1:20" ht="24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</row>
  </sheetData>
  <mergeCells count="28">
    <mergeCell ref="A2:S2"/>
    <mergeCell ref="A3:S3"/>
    <mergeCell ref="A4:B5"/>
    <mergeCell ref="C4:P5"/>
    <mergeCell ref="Q4:S4"/>
    <mergeCell ref="Q5:S5"/>
    <mergeCell ref="A6:B8"/>
    <mergeCell ref="C6:P6"/>
    <mergeCell ref="C7:P7"/>
    <mergeCell ref="C8:P8"/>
    <mergeCell ref="Q17:S17"/>
    <mergeCell ref="Q18:S18"/>
    <mergeCell ref="A17:C17"/>
    <mergeCell ref="Q19:S19"/>
    <mergeCell ref="Q9:S9"/>
    <mergeCell ref="Q14:S14"/>
    <mergeCell ref="Q15:R15"/>
    <mergeCell ref="A9:C10"/>
    <mergeCell ref="E9:P9"/>
    <mergeCell ref="A11:C11"/>
    <mergeCell ref="A12:C12"/>
    <mergeCell ref="A13:C13"/>
    <mergeCell ref="A18:C18"/>
    <mergeCell ref="Q20:S20"/>
    <mergeCell ref="A19:C20"/>
    <mergeCell ref="A21:C22"/>
    <mergeCell ref="Q21:R21"/>
    <mergeCell ref="S21:S22"/>
  </mergeCells>
  <pageMargins left="0.50347222222222221" right="0.12152777777777778" top="0.75" bottom="0.75" header="0.3" footer="0.3"/>
  <pageSetup scale="60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/>
  </sheetPr>
  <dimension ref="A1"/>
  <sheetViews>
    <sheetView view="pageLayout" topLeftCell="B4" zoomScale="90" zoomScaleNormal="50" zoomScaleSheetLayoutView="75" zoomScalePageLayoutView="90" workbookViewId="0">
      <selection activeCell="A5" sqref="A5:P5"/>
    </sheetView>
  </sheetViews>
  <sheetFormatPr defaultColWidth="9" defaultRowHeight="23.25" customHeight="1"/>
  <cols>
    <col min="1" max="1" width="9" style="1662"/>
    <col min="2" max="2" width="15.140625" style="1662" customWidth="1"/>
    <col min="3" max="13" width="9" style="1662"/>
    <col min="14" max="14" width="21" style="1662" customWidth="1"/>
    <col min="15" max="15" width="9" style="1662"/>
    <col min="16" max="16" width="20.140625" style="1662" customWidth="1"/>
    <col min="17" max="16384" width="9" style="1662"/>
  </cols>
  <sheetData>
    <row r="1" spans="1:1" ht="36">
      <c r="A1" s="1661" t="s">
        <v>1322</v>
      </c>
    </row>
  </sheetData>
  <phoneticPr fontId="57" type="noConversion"/>
  <printOptions horizontalCentered="1"/>
  <pageMargins left="0.70866141732283472" right="0.70866141732283472" top="0.98425196850393704" bottom="0.74803149606299213" header="0.31496062992125984" footer="0.31496062992125984"/>
  <pageSetup paperSize="9" scale="75" orientation="landscape" r:id="rId1"/>
  <headerFooter>
    <oddHeader>&amp;R5</oddHeader>
  </headerFooter>
  <drawing r:id="rId2"/>
  <extLst>
    <ext xmlns:mx="http://schemas.microsoft.com/office/mac/excel/2008/main" uri="{64002731-A6B0-56B0-2670-7721B7C09600}">
      <mx:PLV Mode="1" OnePage="0" WScale="0"/>
    </ext>
  </extLst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S1048576"/>
  <sheetViews>
    <sheetView view="pageBreakPreview" zoomScale="60" zoomScaleNormal="90" zoomScalePageLayoutView="90" workbookViewId="0">
      <selection activeCell="A5" sqref="A5:P6"/>
    </sheetView>
  </sheetViews>
  <sheetFormatPr defaultColWidth="8.5703125" defaultRowHeight="24"/>
  <cols>
    <col min="1" max="1" width="8.5703125" style="15"/>
    <col min="2" max="2" width="16" style="15" customWidth="1"/>
    <col min="3" max="3" width="34.140625" style="15" customWidth="1"/>
    <col min="4" max="4" width="17.5703125" style="15" customWidth="1"/>
    <col min="5" max="6" width="3.5703125" style="15" customWidth="1"/>
    <col min="7" max="7" width="3.85546875" style="15" customWidth="1"/>
    <col min="8" max="10" width="3.5703125" style="15" customWidth="1"/>
    <col min="11" max="11" width="4" style="15" customWidth="1"/>
    <col min="12" max="12" width="4.140625" style="15" bestFit="1" customWidth="1"/>
    <col min="13" max="13" width="4" style="15" bestFit="1" customWidth="1"/>
    <col min="14" max="14" width="3.85546875" style="15" bestFit="1" customWidth="1"/>
    <col min="15" max="15" width="4.140625" style="15" customWidth="1"/>
    <col min="16" max="16" width="4.5703125" style="15" customWidth="1"/>
    <col min="17" max="17" width="8.5703125" style="15"/>
    <col min="18" max="18" width="18.42578125" style="15" customWidth="1"/>
    <col min="19" max="19" width="19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778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156</v>
      </c>
      <c r="B3" s="2856"/>
      <c r="C3" s="3319" t="s">
        <v>230</v>
      </c>
      <c r="D3" s="3320"/>
      <c r="E3" s="3320"/>
      <c r="F3" s="3320"/>
      <c r="G3" s="3320"/>
      <c r="H3" s="3320"/>
      <c r="I3" s="3320"/>
      <c r="J3" s="3320"/>
      <c r="K3" s="3320"/>
      <c r="L3" s="3320"/>
      <c r="M3" s="3320"/>
      <c r="N3" s="3320"/>
      <c r="O3" s="3320"/>
      <c r="P3" s="3320"/>
      <c r="Q3" s="3320"/>
      <c r="R3" s="3320"/>
      <c r="S3" s="3321"/>
    </row>
    <row r="4" spans="1:19" ht="24.75" thickBot="1">
      <c r="A4" s="3168"/>
      <c r="B4" s="3169"/>
      <c r="C4" s="3333"/>
      <c r="D4" s="3334"/>
      <c r="E4" s="3334"/>
      <c r="F4" s="3334"/>
      <c r="G4" s="3334"/>
      <c r="H4" s="3334"/>
      <c r="I4" s="3334"/>
      <c r="J4" s="3334"/>
      <c r="K4" s="3334"/>
      <c r="L4" s="3334"/>
      <c r="M4" s="3334"/>
      <c r="N4" s="3334"/>
      <c r="O4" s="3334"/>
      <c r="P4" s="3334"/>
      <c r="Q4" s="3334"/>
      <c r="R4" s="3334"/>
      <c r="S4" s="3335"/>
    </row>
    <row r="5" spans="1:19">
      <c r="A5" s="2941" t="s">
        <v>231</v>
      </c>
      <c r="B5" s="2942"/>
      <c r="C5" s="2925" t="s">
        <v>1016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564</v>
      </c>
      <c r="R5" s="3020"/>
      <c r="S5" s="3021"/>
    </row>
    <row r="6" spans="1:19">
      <c r="A6" s="3130"/>
      <c r="B6" s="2981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391</v>
      </c>
      <c r="R6" s="2922"/>
      <c r="S6" s="2923"/>
    </row>
    <row r="7" spans="1:19" ht="21" customHeight="1">
      <c r="A7" s="2871" t="s">
        <v>62</v>
      </c>
      <c r="B7" s="2872"/>
      <c r="C7" s="2875" t="s">
        <v>1017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73" t="s">
        <v>613</v>
      </c>
      <c r="R7" s="80"/>
      <c r="S7" s="75"/>
    </row>
    <row r="8" spans="1:19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1014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593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19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3341" t="s">
        <v>1028</v>
      </c>
      <c r="R10" s="3973"/>
      <c r="S10" s="1160" t="s">
        <v>1018</v>
      </c>
    </row>
    <row r="11" spans="1:19" ht="24.75" thickBot="1">
      <c r="A11" s="3613" t="s">
        <v>1027</v>
      </c>
      <c r="B11" s="3614"/>
      <c r="C11" s="3615"/>
      <c r="D11" s="198"/>
      <c r="E11" s="351"/>
      <c r="F11" s="353"/>
      <c r="G11" s="351"/>
      <c r="H11" s="353"/>
      <c r="I11" s="351"/>
      <c r="J11" s="354"/>
      <c r="K11" s="351"/>
      <c r="L11" s="351"/>
      <c r="M11" s="351"/>
      <c r="N11" s="351"/>
      <c r="O11" s="351"/>
      <c r="P11" s="355"/>
      <c r="Q11" s="2935"/>
      <c r="R11" s="3974"/>
      <c r="S11" s="365"/>
    </row>
    <row r="12" spans="1:19" ht="24.75" thickBot="1">
      <c r="A12" s="3114" t="s">
        <v>1019</v>
      </c>
      <c r="B12" s="3115"/>
      <c r="C12" s="3116"/>
      <c r="D12" s="199">
        <v>10</v>
      </c>
      <c r="E12" s="1015">
        <v>10</v>
      </c>
      <c r="F12" s="457"/>
      <c r="G12" s="763"/>
      <c r="H12" s="1030"/>
      <c r="I12" s="863"/>
      <c r="J12" s="1016"/>
      <c r="K12" s="863"/>
      <c r="L12" s="863"/>
      <c r="M12" s="863"/>
      <c r="N12" s="863"/>
      <c r="O12" s="863"/>
      <c r="P12" s="1017"/>
      <c r="Q12" s="324" t="s">
        <v>510</v>
      </c>
      <c r="R12" s="325"/>
      <c r="S12" s="517"/>
    </row>
    <row r="13" spans="1:19">
      <c r="A13" s="3052" t="s">
        <v>1020</v>
      </c>
      <c r="B13" s="3053"/>
      <c r="C13" s="3054"/>
      <c r="D13" s="200">
        <v>20</v>
      </c>
      <c r="E13" s="454"/>
      <c r="F13" s="859">
        <v>20</v>
      </c>
      <c r="G13" s="454"/>
      <c r="H13" s="773"/>
      <c r="I13" s="454"/>
      <c r="J13" s="768"/>
      <c r="K13" s="454"/>
      <c r="L13" s="454"/>
      <c r="M13" s="454"/>
      <c r="N13" s="454"/>
      <c r="O13" s="454"/>
      <c r="P13" s="455"/>
      <c r="Q13" s="2951" t="s">
        <v>19</v>
      </c>
      <c r="R13" s="2952"/>
      <c r="S13" s="188"/>
    </row>
    <row r="14" spans="1:19" ht="24.75" thickBot="1">
      <c r="A14" s="3052" t="s">
        <v>1021</v>
      </c>
      <c r="B14" s="3053"/>
      <c r="C14" s="3054"/>
      <c r="D14" s="200">
        <v>20</v>
      </c>
      <c r="E14" s="454"/>
      <c r="F14" s="773"/>
      <c r="G14" s="1015">
        <v>20</v>
      </c>
      <c r="H14" s="1018"/>
      <c r="I14" s="457"/>
      <c r="J14" s="760"/>
      <c r="K14" s="457"/>
      <c r="L14" s="457"/>
      <c r="M14" s="457"/>
      <c r="N14" s="457"/>
      <c r="O14" s="457"/>
      <c r="P14" s="1019"/>
      <c r="Q14" s="73"/>
      <c r="R14" s="74"/>
      <c r="S14" s="75"/>
    </row>
    <row r="15" spans="1:19" ht="24.75" thickBot="1">
      <c r="A15" s="3052" t="s">
        <v>1022</v>
      </c>
      <c r="B15" s="3053"/>
      <c r="C15" s="3054"/>
      <c r="D15" s="200">
        <v>20</v>
      </c>
      <c r="E15" s="454"/>
      <c r="F15" s="773"/>
      <c r="G15" s="859">
        <v>20</v>
      </c>
      <c r="H15" s="773"/>
      <c r="I15" s="454"/>
      <c r="J15" s="768"/>
      <c r="K15" s="454"/>
      <c r="L15" s="454"/>
      <c r="M15" s="454"/>
      <c r="N15" s="454"/>
      <c r="O15" s="454"/>
      <c r="P15" s="455"/>
      <c r="Q15" s="324" t="s">
        <v>621</v>
      </c>
      <c r="R15" s="325"/>
      <c r="S15" s="517"/>
    </row>
    <row r="16" spans="1:19">
      <c r="A16" s="3052" t="s">
        <v>1023</v>
      </c>
      <c r="B16" s="3053"/>
      <c r="C16" s="3054"/>
      <c r="D16" s="200">
        <v>5</v>
      </c>
      <c r="E16" s="454"/>
      <c r="F16" s="773"/>
      <c r="G16" s="1015">
        <v>5</v>
      </c>
      <c r="H16" s="1018"/>
      <c r="I16" s="457"/>
      <c r="J16" s="457"/>
      <c r="K16" s="457"/>
      <c r="L16" s="457"/>
      <c r="M16" s="457"/>
      <c r="N16" s="457"/>
      <c r="O16" s="457"/>
      <c r="P16" s="1019"/>
      <c r="Q16" s="2951"/>
      <c r="R16" s="2952"/>
      <c r="S16" s="2953"/>
    </row>
    <row r="17" spans="1:19" ht="24.75" thickBot="1">
      <c r="A17" s="910" t="s">
        <v>1024</v>
      </c>
      <c r="B17" s="911"/>
      <c r="C17" s="912"/>
      <c r="D17" s="200"/>
      <c r="E17" s="454"/>
      <c r="F17" s="773"/>
      <c r="G17" s="1015"/>
      <c r="H17" s="1020"/>
      <c r="I17" s="1015"/>
      <c r="J17" s="1021"/>
      <c r="K17" s="1015"/>
      <c r="L17" s="1015"/>
      <c r="M17" s="1015"/>
      <c r="N17" s="1015"/>
      <c r="O17" s="1015"/>
      <c r="P17" s="862"/>
      <c r="Q17" s="73"/>
      <c r="R17" s="74"/>
      <c r="S17" s="75"/>
    </row>
    <row r="18" spans="1:19" ht="24.75" thickBot="1">
      <c r="A18" s="3052" t="s">
        <v>1025</v>
      </c>
      <c r="B18" s="3053"/>
      <c r="C18" s="3054"/>
      <c r="D18" s="200">
        <v>10</v>
      </c>
      <c r="E18" s="454"/>
      <c r="F18" s="773"/>
      <c r="G18" s="457"/>
      <c r="H18" s="1018"/>
      <c r="I18" s="457"/>
      <c r="J18" s="760"/>
      <c r="K18" s="457"/>
      <c r="L18" s="457"/>
      <c r="M18" s="457"/>
      <c r="N18" s="1015">
        <v>5</v>
      </c>
      <c r="O18" s="1015">
        <v>5</v>
      </c>
      <c r="P18" s="1019"/>
      <c r="Q18" s="3035" t="s">
        <v>504</v>
      </c>
      <c r="R18" s="3036"/>
      <c r="S18" s="3037"/>
    </row>
    <row r="19" spans="1:19">
      <c r="A19" s="3052" t="s">
        <v>1026</v>
      </c>
      <c r="B19" s="3053"/>
      <c r="C19" s="3054"/>
      <c r="D19" s="200">
        <v>15</v>
      </c>
      <c r="E19" s="454"/>
      <c r="F19" s="773"/>
      <c r="G19" s="457"/>
      <c r="H19" s="1018"/>
      <c r="I19" s="457"/>
      <c r="J19" s="760"/>
      <c r="K19" s="457"/>
      <c r="L19" s="457"/>
      <c r="M19" s="457"/>
      <c r="N19" s="457"/>
      <c r="O19" s="1015">
        <v>15</v>
      </c>
      <c r="P19" s="1019"/>
      <c r="Q19" s="3055" t="s">
        <v>12</v>
      </c>
      <c r="R19" s="3056"/>
      <c r="S19" s="213" t="s">
        <v>13</v>
      </c>
    </row>
    <row r="20" spans="1:19">
      <c r="A20" s="3052"/>
      <c r="B20" s="3053"/>
      <c r="C20" s="3054"/>
      <c r="D20" s="166"/>
      <c r="E20" s="343"/>
      <c r="F20" s="344"/>
      <c r="G20" s="343"/>
      <c r="H20" s="344"/>
      <c r="I20" s="343"/>
      <c r="J20" s="345"/>
      <c r="K20" s="343"/>
      <c r="L20" s="343"/>
      <c r="M20" s="343"/>
      <c r="N20" s="343"/>
      <c r="O20" s="343"/>
      <c r="P20" s="347"/>
      <c r="Q20" s="3663"/>
      <c r="R20" s="3284"/>
      <c r="S20" s="86"/>
    </row>
    <row r="21" spans="1:19" ht="24.75" thickBot="1">
      <c r="A21" s="3155"/>
      <c r="B21" s="3156"/>
      <c r="C21" s="3157"/>
      <c r="D21" s="166"/>
      <c r="E21" s="343"/>
      <c r="F21" s="344"/>
      <c r="G21" s="343"/>
      <c r="H21" s="344"/>
      <c r="I21" s="343"/>
      <c r="J21" s="345"/>
      <c r="K21" s="343"/>
      <c r="L21" s="343"/>
      <c r="M21" s="343"/>
      <c r="N21" s="343"/>
      <c r="O21" s="343"/>
      <c r="P21" s="347"/>
      <c r="Q21" s="3174" t="s">
        <v>14</v>
      </c>
      <c r="R21" s="3175"/>
      <c r="S21" s="630">
        <f>Q20+S20</f>
        <v>0</v>
      </c>
    </row>
    <row r="22" spans="1:19" ht="24.75" thickBot="1">
      <c r="A22" s="3003"/>
      <c r="B22" s="3004"/>
      <c r="C22" s="3005"/>
      <c r="D22" s="167"/>
      <c r="E22" s="707"/>
      <c r="F22" s="708"/>
      <c r="G22" s="707"/>
      <c r="H22" s="708"/>
      <c r="I22" s="707"/>
      <c r="J22" s="709"/>
      <c r="K22" s="707"/>
      <c r="L22" s="707"/>
      <c r="M22" s="707"/>
      <c r="N22" s="707"/>
      <c r="O22" s="707"/>
      <c r="P22" s="622"/>
      <c r="Q22" s="3035" t="s">
        <v>624</v>
      </c>
      <c r="R22" s="3036"/>
      <c r="S22" s="3037"/>
    </row>
    <row r="23" spans="1:19">
      <c r="A23" s="2894" t="s">
        <v>61</v>
      </c>
      <c r="B23" s="2895"/>
      <c r="C23" s="2896"/>
      <c r="D23" s="92">
        <f>SUM(D11:D22)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2951" t="s">
        <v>232</v>
      </c>
      <c r="R23" s="2952"/>
      <c r="S23" s="2953"/>
    </row>
    <row r="24" spans="1:19">
      <c r="A24" s="2885" t="s">
        <v>484</v>
      </c>
      <c r="B24" s="2886"/>
      <c r="C24" s="2887"/>
      <c r="D24" s="172" t="s">
        <v>68</v>
      </c>
      <c r="E24" s="97">
        <f>+E12</f>
        <v>10</v>
      </c>
      <c r="F24" s="97">
        <f>+F13</f>
        <v>20</v>
      </c>
      <c r="G24" s="97">
        <f>+G14+G15+G16</f>
        <v>45</v>
      </c>
      <c r="H24" s="97">
        <f>+H16</f>
        <v>0</v>
      </c>
      <c r="I24" s="97">
        <f>+I15+I16</f>
        <v>0</v>
      </c>
      <c r="J24" s="97">
        <f>+J16</f>
        <v>0</v>
      </c>
      <c r="K24" s="97">
        <f>+K16</f>
        <v>0</v>
      </c>
      <c r="L24" s="97">
        <f>+L16</f>
        <v>0</v>
      </c>
      <c r="M24" s="97">
        <f>+M16</f>
        <v>0</v>
      </c>
      <c r="N24" s="97">
        <f>+N18</f>
        <v>5</v>
      </c>
      <c r="O24" s="97">
        <f>+O18+O19</f>
        <v>20</v>
      </c>
      <c r="P24" s="98"/>
      <c r="Q24" s="2935"/>
      <c r="R24" s="2936"/>
      <c r="S24" s="2937"/>
    </row>
    <row r="25" spans="1:19">
      <c r="A25" s="2888"/>
      <c r="B25" s="2889"/>
      <c r="C25" s="2890"/>
      <c r="D25" s="175" t="s">
        <v>69</v>
      </c>
      <c r="E25" s="99">
        <f>E24</f>
        <v>10</v>
      </c>
      <c r="F25" s="97">
        <f>SUM(E24:F24)</f>
        <v>30</v>
      </c>
      <c r="G25" s="97">
        <f>SUM(E24:G24)</f>
        <v>75</v>
      </c>
      <c r="H25" s="97">
        <f>SUM(E24:H24)</f>
        <v>75</v>
      </c>
      <c r="I25" s="97">
        <f>SUM(E24:I24)</f>
        <v>75</v>
      </c>
      <c r="J25" s="97">
        <f>SUM(E24:J24)</f>
        <v>75</v>
      </c>
      <c r="K25" s="97">
        <f>SUM(E24:K24)</f>
        <v>75</v>
      </c>
      <c r="L25" s="97">
        <f>SUM(E24:L24)</f>
        <v>75</v>
      </c>
      <c r="M25" s="97">
        <f>SUM(E24:M24)</f>
        <v>75</v>
      </c>
      <c r="N25" s="97">
        <f>SUM(E24:N24)</f>
        <v>80</v>
      </c>
      <c r="O25" s="97">
        <f>SUM(E24:O24)</f>
        <v>100</v>
      </c>
      <c r="P25" s="98">
        <f>+E24+F24+G24+H24+I24+J24+K24+L24+M24+N24+O24+P24</f>
        <v>100</v>
      </c>
      <c r="Q25" s="2938"/>
      <c r="R25" s="2939"/>
      <c r="S25" s="2940"/>
    </row>
    <row r="26" spans="1:19">
      <c r="A26" s="2831" t="s">
        <v>487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617</v>
      </c>
      <c r="R26" s="2838"/>
      <c r="S26" s="2839">
        <f>P27</f>
        <v>0</v>
      </c>
    </row>
    <row r="27" spans="1:19" ht="24.75" thickBot="1">
      <c r="A27" s="2834"/>
      <c r="B27" s="2835"/>
      <c r="C27" s="2836"/>
      <c r="D27" s="182" t="s">
        <v>69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197" t="s">
        <v>470</v>
      </c>
      <c r="R27" s="201"/>
      <c r="S27" s="2840"/>
    </row>
    <row r="28" spans="1:19" hidden="1">
      <c r="Q28" s="2847" t="s">
        <v>719</v>
      </c>
      <c r="R28" s="2847"/>
      <c r="S28" s="2847"/>
    </row>
    <row r="29" spans="1:19" hidden="1">
      <c r="Q29" s="458"/>
      <c r="R29" s="865"/>
      <c r="S29" s="275"/>
    </row>
    <row r="30" spans="1:19" hidden="1">
      <c r="Q30" s="2829" t="s">
        <v>720</v>
      </c>
      <c r="R30" s="2829"/>
      <c r="S30" s="2829"/>
    </row>
    <row r="31" spans="1:19" hidden="1">
      <c r="Q31" s="2830" t="s">
        <v>722</v>
      </c>
      <c r="R31" s="2830"/>
      <c r="S31" s="2830"/>
    </row>
    <row r="32" spans="1:19" hidden="1"/>
    <row r="1048575" spans="16:16">
      <c r="P1048575" s="15" t="s">
        <v>1015</v>
      </c>
    </row>
    <row r="1048576" spans="16:16">
      <c r="P1048576" s="15">
        <v>3</v>
      </c>
    </row>
  </sheetData>
  <mergeCells count="44">
    <mergeCell ref="A18:C18"/>
    <mergeCell ref="A19:C19"/>
    <mergeCell ref="A20:C20"/>
    <mergeCell ref="Q19:R19"/>
    <mergeCell ref="Q20:R20"/>
    <mergeCell ref="A21:C21"/>
    <mergeCell ref="A22:C22"/>
    <mergeCell ref="Q30:S30"/>
    <mergeCell ref="Q22:S22"/>
    <mergeCell ref="Q21:R21"/>
    <mergeCell ref="Q31:S31"/>
    <mergeCell ref="Q24:S24"/>
    <mergeCell ref="A23:C23"/>
    <mergeCell ref="A24:C25"/>
    <mergeCell ref="Q25:S25"/>
    <mergeCell ref="A26:C27"/>
    <mergeCell ref="Q26:R26"/>
    <mergeCell ref="S26:S27"/>
    <mergeCell ref="Q23:S23"/>
    <mergeCell ref="Q28:S28"/>
    <mergeCell ref="Q5:S5"/>
    <mergeCell ref="Q6:S6"/>
    <mergeCell ref="Q8:S8"/>
    <mergeCell ref="A1:S1"/>
    <mergeCell ref="A2:S2"/>
    <mergeCell ref="A3:B4"/>
    <mergeCell ref="C3:S4"/>
    <mergeCell ref="A7:B8"/>
    <mergeCell ref="C7:P8"/>
    <mergeCell ref="A5:B6"/>
    <mergeCell ref="C5:P6"/>
    <mergeCell ref="Q10:R10"/>
    <mergeCell ref="Q11:R11"/>
    <mergeCell ref="Q13:R13"/>
    <mergeCell ref="Q16:S16"/>
    <mergeCell ref="Q18:S18"/>
    <mergeCell ref="A9:C10"/>
    <mergeCell ref="E9:P9"/>
    <mergeCell ref="A14:C14"/>
    <mergeCell ref="A15:C15"/>
    <mergeCell ref="A16:C16"/>
    <mergeCell ref="A11:C11"/>
    <mergeCell ref="A12:C12"/>
    <mergeCell ref="A13:C1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 scaleWithDoc="0" alignWithMargins="0">
    <oddHeader>&amp;R&amp;"Angsana New,ธรรมดา"&amp;18 16</oddHeader>
  </headerFooter>
  <rowBreaks count="1" manualBreakCount="1">
    <brk id="27" max="16383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S36"/>
  <sheetViews>
    <sheetView view="pageBreakPreview" zoomScale="80" zoomScaleNormal="90" zoomScaleSheetLayoutView="80" zoomScalePageLayoutView="90" workbookViewId="0">
      <selection activeCell="A5" sqref="A5:P6"/>
    </sheetView>
  </sheetViews>
  <sheetFormatPr defaultColWidth="8.5703125" defaultRowHeight="24"/>
  <cols>
    <col min="1" max="1" width="8.5703125" style="15"/>
    <col min="2" max="2" width="15.85546875" style="15" customWidth="1"/>
    <col min="3" max="3" width="24.140625" style="15" customWidth="1"/>
    <col min="4" max="4" width="15.42578125" style="15" bestFit="1" customWidth="1"/>
    <col min="5" max="6" width="3.5703125" style="15" customWidth="1"/>
    <col min="7" max="10" width="4.42578125" style="15" customWidth="1"/>
    <col min="11" max="11" width="4" style="15" customWidth="1"/>
    <col min="12" max="12" width="6" style="15" customWidth="1"/>
    <col min="13" max="13" width="4" style="15" bestFit="1" customWidth="1"/>
    <col min="14" max="14" width="3.85546875" style="15" bestFit="1" customWidth="1"/>
    <col min="15" max="15" width="3.5703125" style="15" customWidth="1"/>
    <col min="16" max="16" width="3.85546875" style="15" bestFit="1" customWidth="1"/>
    <col min="17" max="17" width="8.5703125" style="15"/>
    <col min="18" max="18" width="16.5703125" style="15" customWidth="1"/>
    <col min="19" max="19" width="20.8554687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777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156</v>
      </c>
      <c r="B3" s="2856"/>
      <c r="C3" s="3122" t="s">
        <v>233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5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231</v>
      </c>
      <c r="B5" s="2942"/>
      <c r="C5" s="2926" t="s">
        <v>723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564</v>
      </c>
      <c r="R5" s="2869"/>
      <c r="S5" s="2870"/>
    </row>
    <row r="6" spans="1:19">
      <c r="A6" s="2943"/>
      <c r="B6" s="2944"/>
      <c r="C6" s="2929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234</v>
      </c>
      <c r="R6" s="2922"/>
      <c r="S6" s="2923"/>
    </row>
    <row r="7" spans="1:19" ht="21" customHeight="1">
      <c r="A7" s="2871" t="s">
        <v>62</v>
      </c>
      <c r="B7" s="2872"/>
      <c r="C7" s="2875" t="s">
        <v>776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207" t="s">
        <v>613</v>
      </c>
      <c r="R7" s="208"/>
      <c r="S7" s="75"/>
    </row>
    <row r="8" spans="1:19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235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532</v>
      </c>
      <c r="R9" s="325"/>
      <c r="S9" s="326" t="s">
        <v>502</v>
      </c>
    </row>
    <row r="10" spans="1:19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2951" t="s">
        <v>236</v>
      </c>
      <c r="R10" s="3117"/>
      <c r="S10" s="512" t="s">
        <v>78</v>
      </c>
    </row>
    <row r="11" spans="1:19" ht="24.75" thickBot="1">
      <c r="A11" s="3613" t="s">
        <v>237</v>
      </c>
      <c r="B11" s="3614"/>
      <c r="C11" s="3615"/>
      <c r="D11" s="198">
        <v>25</v>
      </c>
      <c r="E11" s="351"/>
      <c r="F11" s="572">
        <v>25</v>
      </c>
      <c r="G11" s="576"/>
      <c r="H11" s="123"/>
      <c r="I11" s="576"/>
      <c r="J11" s="711"/>
      <c r="K11" s="576"/>
      <c r="L11" s="576"/>
      <c r="M11" s="576"/>
      <c r="N11" s="351"/>
      <c r="O11" s="351"/>
      <c r="P11" s="355"/>
      <c r="Q11" s="3103" t="s">
        <v>238</v>
      </c>
      <c r="R11" s="3105"/>
      <c r="S11" s="365" t="s">
        <v>207</v>
      </c>
    </row>
    <row r="12" spans="1:19" ht="24.75" thickBot="1">
      <c r="A12" s="3114" t="s">
        <v>239</v>
      </c>
      <c r="B12" s="3115"/>
      <c r="C12" s="3116"/>
      <c r="D12" s="199"/>
      <c r="E12" s="343"/>
      <c r="F12" s="712"/>
      <c r="G12" s="579"/>
      <c r="H12" s="149"/>
      <c r="I12" s="579"/>
      <c r="J12" s="713"/>
      <c r="K12" s="579"/>
      <c r="L12" s="579"/>
      <c r="M12" s="579"/>
      <c r="N12" s="356"/>
      <c r="O12" s="356"/>
      <c r="P12" s="359"/>
      <c r="Q12" s="324" t="s">
        <v>510</v>
      </c>
      <c r="R12" s="325"/>
      <c r="S12" s="517"/>
    </row>
    <row r="13" spans="1:19">
      <c r="A13" s="3052" t="s">
        <v>240</v>
      </c>
      <c r="B13" s="3053"/>
      <c r="C13" s="3054"/>
      <c r="D13" s="200">
        <v>25</v>
      </c>
      <c r="E13" s="225"/>
      <c r="F13" s="149"/>
      <c r="G13" s="149"/>
      <c r="H13" s="255"/>
      <c r="I13" s="147">
        <v>8.3000000000000007</v>
      </c>
      <c r="J13" s="262">
        <v>8.3000000000000007</v>
      </c>
      <c r="K13" s="147">
        <v>8.4</v>
      </c>
      <c r="L13" s="149"/>
      <c r="M13" s="149"/>
      <c r="N13" s="225"/>
      <c r="O13" s="225"/>
      <c r="P13" s="230"/>
      <c r="Q13" s="2951" t="s">
        <v>19</v>
      </c>
      <c r="R13" s="2952"/>
      <c r="S13" s="188"/>
    </row>
    <row r="14" spans="1:19" ht="24.75" thickBot="1">
      <c r="A14" s="3052" t="s">
        <v>241</v>
      </c>
      <c r="B14" s="3053"/>
      <c r="C14" s="3054"/>
      <c r="D14" s="200">
        <v>25</v>
      </c>
      <c r="E14" s="225"/>
      <c r="F14" s="255"/>
      <c r="G14" s="714">
        <v>8.3000000000000007</v>
      </c>
      <c r="H14" s="715">
        <v>8.3000000000000007</v>
      </c>
      <c r="I14" s="714">
        <v>8.4</v>
      </c>
      <c r="J14" s="716"/>
      <c r="K14" s="717"/>
      <c r="L14" s="717"/>
      <c r="M14" s="717"/>
      <c r="N14" s="343"/>
      <c r="O14" s="343"/>
      <c r="P14" s="347"/>
      <c r="Q14" s="73"/>
      <c r="R14" s="74"/>
      <c r="S14" s="75"/>
    </row>
    <row r="15" spans="1:19" ht="24.75" thickBot="1">
      <c r="A15" s="3052" t="s">
        <v>242</v>
      </c>
      <c r="B15" s="3053"/>
      <c r="C15" s="3054"/>
      <c r="D15" s="200">
        <v>25</v>
      </c>
      <c r="E15" s="225"/>
      <c r="F15" s="255"/>
      <c r="G15" s="149"/>
      <c r="H15" s="255"/>
      <c r="I15" s="149"/>
      <c r="J15" s="256"/>
      <c r="K15" s="149"/>
      <c r="L15" s="147">
        <v>25</v>
      </c>
      <c r="M15" s="149"/>
      <c r="N15" s="225"/>
      <c r="O15" s="225"/>
      <c r="P15" s="230"/>
      <c r="Q15" s="324" t="s">
        <v>511</v>
      </c>
      <c r="R15" s="325"/>
      <c r="S15" s="517"/>
    </row>
    <row r="16" spans="1:19">
      <c r="A16" s="3052"/>
      <c r="B16" s="3053"/>
      <c r="C16" s="3054"/>
      <c r="D16" s="200"/>
      <c r="E16" s="225"/>
      <c r="F16" s="255"/>
      <c r="G16" s="717"/>
      <c r="H16" s="712"/>
      <c r="I16" s="717"/>
      <c r="J16" s="716"/>
      <c r="K16" s="717"/>
      <c r="L16" s="717"/>
      <c r="M16" s="717"/>
      <c r="N16" s="343"/>
      <c r="O16" s="343"/>
      <c r="P16" s="347"/>
      <c r="Q16" s="2951"/>
      <c r="R16" s="2952"/>
      <c r="S16" s="2953"/>
    </row>
    <row r="17" spans="1:19" ht="24.75" thickBot="1">
      <c r="A17" s="3052"/>
      <c r="B17" s="3053"/>
      <c r="C17" s="3054"/>
      <c r="D17" s="200"/>
      <c r="E17" s="225"/>
      <c r="F17" s="226"/>
      <c r="G17" s="343"/>
      <c r="H17" s="344"/>
      <c r="I17" s="343"/>
      <c r="J17" s="345"/>
      <c r="K17" s="343"/>
      <c r="L17" s="343"/>
      <c r="M17" s="343"/>
      <c r="N17" s="343"/>
      <c r="O17" s="343"/>
      <c r="P17" s="347"/>
      <c r="Q17" s="73"/>
      <c r="R17" s="74"/>
      <c r="S17" s="75"/>
    </row>
    <row r="18" spans="1:19" ht="24.75" thickBot="1">
      <c r="A18" s="3052"/>
      <c r="B18" s="3053"/>
      <c r="C18" s="3054"/>
      <c r="D18" s="200"/>
      <c r="E18" s="225"/>
      <c r="F18" s="226"/>
      <c r="G18" s="343"/>
      <c r="H18" s="344"/>
      <c r="I18" s="343"/>
      <c r="J18" s="345"/>
      <c r="K18" s="343"/>
      <c r="L18" s="343"/>
      <c r="M18" s="343"/>
      <c r="N18" s="343"/>
      <c r="O18" s="343"/>
      <c r="P18" s="347"/>
      <c r="Q18" s="3035" t="s">
        <v>622</v>
      </c>
      <c r="R18" s="3036"/>
      <c r="S18" s="3037"/>
    </row>
    <row r="19" spans="1:19">
      <c r="A19" s="3052"/>
      <c r="B19" s="3053"/>
      <c r="C19" s="3054"/>
      <c r="D19" s="200"/>
      <c r="E19" s="225"/>
      <c r="F19" s="226"/>
      <c r="G19" s="343"/>
      <c r="H19" s="344"/>
      <c r="I19" s="343"/>
      <c r="J19" s="345"/>
      <c r="K19" s="343"/>
      <c r="L19" s="343"/>
      <c r="M19" s="343"/>
      <c r="N19" s="343"/>
      <c r="O19" s="343"/>
      <c r="P19" s="347"/>
      <c r="Q19" s="3055" t="s">
        <v>12</v>
      </c>
      <c r="R19" s="3056"/>
      <c r="S19" s="213" t="s">
        <v>13</v>
      </c>
    </row>
    <row r="20" spans="1:19">
      <c r="A20" s="3052"/>
      <c r="B20" s="3053"/>
      <c r="C20" s="3054"/>
      <c r="D20" s="166"/>
      <c r="E20" s="343"/>
      <c r="F20" s="344"/>
      <c r="G20" s="343"/>
      <c r="H20" s="344"/>
      <c r="I20" s="343"/>
      <c r="J20" s="345"/>
      <c r="K20" s="343"/>
      <c r="L20" s="343"/>
      <c r="M20" s="343"/>
      <c r="N20" s="343"/>
      <c r="O20" s="343"/>
      <c r="P20" s="347"/>
      <c r="Q20" s="2883">
        <v>23000</v>
      </c>
      <c r="R20" s="2884"/>
      <c r="S20" s="86"/>
    </row>
    <row r="21" spans="1:19" ht="24.75" thickBot="1">
      <c r="A21" s="3155"/>
      <c r="B21" s="3156"/>
      <c r="C21" s="3157"/>
      <c r="D21" s="166"/>
      <c r="E21" s="343"/>
      <c r="F21" s="344"/>
      <c r="G21" s="343"/>
      <c r="H21" s="344"/>
      <c r="I21" s="343"/>
      <c r="J21" s="345"/>
      <c r="K21" s="343"/>
      <c r="L21" s="343"/>
      <c r="M21" s="343"/>
      <c r="N21" s="343"/>
      <c r="O21" s="343"/>
      <c r="P21" s="347"/>
      <c r="Q21" s="3174" t="s">
        <v>14</v>
      </c>
      <c r="R21" s="3175"/>
      <c r="S21" s="998">
        <v>23000</v>
      </c>
    </row>
    <row r="22" spans="1:19" ht="24.75" thickBot="1">
      <c r="A22" s="3003"/>
      <c r="B22" s="3004"/>
      <c r="C22" s="3005"/>
      <c r="D22" s="167"/>
      <c r="E22" s="707"/>
      <c r="F22" s="708"/>
      <c r="G22" s="707"/>
      <c r="H22" s="708"/>
      <c r="I22" s="707"/>
      <c r="J22" s="709"/>
      <c r="K22" s="707"/>
      <c r="L22" s="707"/>
      <c r="M22" s="707"/>
      <c r="N22" s="707"/>
      <c r="O22" s="707"/>
      <c r="P22" s="622"/>
      <c r="Q22" s="3035" t="s">
        <v>563</v>
      </c>
      <c r="R22" s="3036"/>
      <c r="S22" s="3037"/>
    </row>
    <row r="23" spans="1:19">
      <c r="A23" s="2894" t="s">
        <v>61</v>
      </c>
      <c r="B23" s="2895"/>
      <c r="C23" s="2896"/>
      <c r="D23" s="92">
        <f>SUM(D11:D22)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2951" t="s">
        <v>243</v>
      </c>
      <c r="R23" s="2952"/>
      <c r="S23" s="2953"/>
    </row>
    <row r="24" spans="1:19">
      <c r="A24" s="2885" t="s">
        <v>484</v>
      </c>
      <c r="B24" s="2886"/>
      <c r="C24" s="2887"/>
      <c r="D24" s="172" t="s">
        <v>68</v>
      </c>
      <c r="E24" s="97"/>
      <c r="F24" s="97">
        <v>25</v>
      </c>
      <c r="G24" s="97">
        <v>8.3000000000000007</v>
      </c>
      <c r="H24" s="97">
        <v>8.3000000000000007</v>
      </c>
      <c r="I24" s="97">
        <v>16.7</v>
      </c>
      <c r="J24" s="97">
        <v>8.3000000000000007</v>
      </c>
      <c r="K24" s="97">
        <v>8.4</v>
      </c>
      <c r="L24" s="97">
        <v>25</v>
      </c>
      <c r="M24" s="97"/>
      <c r="N24" s="97"/>
      <c r="O24" s="97"/>
      <c r="P24" s="98"/>
      <c r="Q24" s="2935"/>
      <c r="R24" s="2936"/>
      <c r="S24" s="2937"/>
    </row>
    <row r="25" spans="1:19">
      <c r="A25" s="2888"/>
      <c r="B25" s="2889"/>
      <c r="C25" s="2890"/>
      <c r="D25" s="175" t="s">
        <v>69</v>
      </c>
      <c r="E25" s="99">
        <f>E24</f>
        <v>0</v>
      </c>
      <c r="F25" s="97">
        <f>SUM(E24:F24)</f>
        <v>25</v>
      </c>
      <c r="G25" s="97">
        <f>SUM(E24:G24)</f>
        <v>33.299999999999997</v>
      </c>
      <c r="H25" s="97">
        <f>SUM(E24:H24)</f>
        <v>41.599999999999994</v>
      </c>
      <c r="I25" s="97">
        <f>SUM(E24:I24)</f>
        <v>58.3</v>
      </c>
      <c r="J25" s="97">
        <f>SUM(E24:J24)</f>
        <v>66.599999999999994</v>
      </c>
      <c r="K25" s="97">
        <f>SUM(E24:K24)</f>
        <v>75</v>
      </c>
      <c r="L25" s="97">
        <f>SUM(E24:L24)</f>
        <v>100</v>
      </c>
      <c r="M25" s="97">
        <f>SUM(E24:M24)</f>
        <v>100</v>
      </c>
      <c r="N25" s="97">
        <f>SUM(E24:N24)</f>
        <v>100</v>
      </c>
      <c r="O25" s="97">
        <f>SUM(E24:O24)</f>
        <v>100</v>
      </c>
      <c r="P25" s="98">
        <f>SUM(E24:P24)</f>
        <v>100</v>
      </c>
      <c r="Q25" s="2938"/>
      <c r="R25" s="2939"/>
      <c r="S25" s="2940"/>
    </row>
    <row r="26" spans="1:19">
      <c r="A26" s="2831" t="s">
        <v>487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617</v>
      </c>
      <c r="R26" s="2838"/>
      <c r="S26" s="2839">
        <f>P27</f>
        <v>0</v>
      </c>
    </row>
    <row r="27" spans="1:19" ht="24.75" thickBot="1">
      <c r="A27" s="2834"/>
      <c r="B27" s="2835"/>
      <c r="C27" s="2836"/>
      <c r="D27" s="182" t="s">
        <v>69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197" t="s">
        <v>470</v>
      </c>
      <c r="R27" s="201"/>
      <c r="S27" s="2840"/>
    </row>
    <row r="28" spans="1:19" hidden="1">
      <c r="Q28" s="2847" t="s">
        <v>719</v>
      </c>
      <c r="R28" s="2847"/>
      <c r="S28" s="2847"/>
    </row>
    <row r="29" spans="1:19" hidden="1">
      <c r="Q29" s="458"/>
      <c r="R29" s="865"/>
      <c r="S29" s="275"/>
    </row>
    <row r="30" spans="1:19" hidden="1">
      <c r="Q30" s="2829" t="s">
        <v>720</v>
      </c>
      <c r="R30" s="2829"/>
      <c r="S30" s="2829"/>
    </row>
    <row r="31" spans="1:19" ht="21" hidden="1" customHeight="1">
      <c r="Q31" s="2830" t="s">
        <v>722</v>
      </c>
      <c r="R31" s="2830"/>
      <c r="S31" s="2830"/>
    </row>
    <row r="32" spans="1:19" ht="24.75" hidden="1" thickBot="1">
      <c r="A32" s="3086" t="s">
        <v>64</v>
      </c>
      <c r="B32" s="3087"/>
      <c r="C32" s="3609"/>
      <c r="D32" s="3086" t="s">
        <v>66</v>
      </c>
      <c r="E32" s="3087"/>
      <c r="F32" s="3087"/>
      <c r="G32" s="3087"/>
      <c r="H32" s="3087"/>
      <c r="I32" s="3087"/>
      <c r="J32" s="3087"/>
      <c r="K32" s="3087"/>
      <c r="L32" s="3087"/>
      <c r="M32" s="3087"/>
      <c r="N32" s="3087"/>
      <c r="O32" s="3087"/>
      <c r="P32" s="3609"/>
      <c r="Q32" s="3294" t="s">
        <v>65</v>
      </c>
      <c r="R32" s="3294"/>
      <c r="S32" s="3295"/>
    </row>
    <row r="33" spans="1:19" hidden="1">
      <c r="A33" s="3092" t="s">
        <v>244</v>
      </c>
      <c r="B33" s="3093"/>
      <c r="C33" s="3610"/>
      <c r="D33" s="3611"/>
      <c r="E33" s="3079"/>
      <c r="F33" s="3079"/>
      <c r="G33" s="3079"/>
      <c r="H33" s="3079"/>
      <c r="I33" s="3079"/>
      <c r="J33" s="3079"/>
      <c r="K33" s="3079"/>
      <c r="L33" s="3079"/>
      <c r="M33" s="3079"/>
      <c r="N33" s="3079"/>
      <c r="O33" s="3079"/>
      <c r="P33" s="3612"/>
      <c r="Q33" s="3605" t="s">
        <v>245</v>
      </c>
      <c r="R33" s="3606"/>
      <c r="S33" s="3607"/>
    </row>
    <row r="34" spans="1:19" ht="24.75" hidden="1" thickBot="1">
      <c r="A34" s="2844" t="s">
        <v>246</v>
      </c>
      <c r="B34" s="2845"/>
      <c r="C34" s="2846"/>
      <c r="D34" s="3152"/>
      <c r="E34" s="3082"/>
      <c r="F34" s="3082"/>
      <c r="G34" s="3082"/>
      <c r="H34" s="3082"/>
      <c r="I34" s="3082"/>
      <c r="J34" s="3082"/>
      <c r="K34" s="3082"/>
      <c r="L34" s="3082"/>
      <c r="M34" s="3082"/>
      <c r="N34" s="3082"/>
      <c r="O34" s="3082"/>
      <c r="P34" s="3608"/>
      <c r="Q34" s="3602" t="s">
        <v>247</v>
      </c>
      <c r="R34" s="3603"/>
      <c r="S34" s="3604"/>
    </row>
    <row r="35" spans="1:19" hidden="1"/>
    <row r="36" spans="1:19" hidden="1">
      <c r="Q36" s="2830" t="s">
        <v>722</v>
      </c>
      <c r="R36" s="2830"/>
      <c r="S36" s="2830"/>
    </row>
  </sheetData>
  <mergeCells count="55">
    <mergeCell ref="Q36:S36"/>
    <mergeCell ref="A33:C33"/>
    <mergeCell ref="D33:P33"/>
    <mergeCell ref="Q33:S33"/>
    <mergeCell ref="A34:C34"/>
    <mergeCell ref="D34:P34"/>
    <mergeCell ref="Q34:S34"/>
    <mergeCell ref="A26:C27"/>
    <mergeCell ref="Q26:R26"/>
    <mergeCell ref="S26:S27"/>
    <mergeCell ref="A32:C32"/>
    <mergeCell ref="D32:P32"/>
    <mergeCell ref="Q32:S32"/>
    <mergeCell ref="Q28:S28"/>
    <mergeCell ref="Q30:S30"/>
    <mergeCell ref="Q31:S31"/>
    <mergeCell ref="Q21:R21"/>
    <mergeCell ref="A18:C18"/>
    <mergeCell ref="A19:C19"/>
    <mergeCell ref="A20:C20"/>
    <mergeCell ref="A21:C21"/>
    <mergeCell ref="Q19:R19"/>
    <mergeCell ref="Q20:R20"/>
    <mergeCell ref="A1:S1"/>
    <mergeCell ref="A2:S2"/>
    <mergeCell ref="A3:B4"/>
    <mergeCell ref="C3:S4"/>
    <mergeCell ref="A11:C11"/>
    <mergeCell ref="Q11:R11"/>
    <mergeCell ref="E9:P9"/>
    <mergeCell ref="Q10:R10"/>
    <mergeCell ref="A7:B8"/>
    <mergeCell ref="C7:P8"/>
    <mergeCell ref="A5:B6"/>
    <mergeCell ref="C5:P6"/>
    <mergeCell ref="Q5:S5"/>
    <mergeCell ref="Q6:S6"/>
    <mergeCell ref="Q8:S8"/>
    <mergeCell ref="A9:C10"/>
    <mergeCell ref="A12:C12"/>
    <mergeCell ref="A13:C13"/>
    <mergeCell ref="A14:C14"/>
    <mergeCell ref="Q24:S24"/>
    <mergeCell ref="A23:C23"/>
    <mergeCell ref="A24:C25"/>
    <mergeCell ref="Q25:S25"/>
    <mergeCell ref="Q13:R13"/>
    <mergeCell ref="Q16:S16"/>
    <mergeCell ref="Q23:S23"/>
    <mergeCell ref="Q22:S22"/>
    <mergeCell ref="A22:C22"/>
    <mergeCell ref="A15:C15"/>
    <mergeCell ref="A16:C16"/>
    <mergeCell ref="A17:C17"/>
    <mergeCell ref="Q18:S1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4" orientation="landscape" r:id="rId1"/>
  <headerFooter scaleWithDoc="0" alignWithMargins="0">
    <oddHeader>&amp;R&amp;"Angsana New,ธรรมดา"&amp;18 17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S51"/>
  <sheetViews>
    <sheetView view="pageLayout" zoomScale="80" zoomScaleNormal="80" zoomScalePageLayoutView="80" workbookViewId="0">
      <selection activeCell="A5" sqref="A5:P6"/>
    </sheetView>
  </sheetViews>
  <sheetFormatPr defaultColWidth="8.5703125" defaultRowHeight="24"/>
  <cols>
    <col min="1" max="1" width="8.5703125" style="15"/>
    <col min="2" max="2" width="16" style="15" customWidth="1"/>
    <col min="3" max="3" width="27.85546875" style="15" customWidth="1"/>
    <col min="4" max="4" width="17.140625" style="15" customWidth="1"/>
    <col min="5" max="5" width="4.140625" style="15" bestFit="1" customWidth="1"/>
    <col min="6" max="6" width="4.42578125" style="15" bestFit="1" customWidth="1"/>
    <col min="7" max="7" width="4" style="15" bestFit="1" customWidth="1"/>
    <col min="8" max="8" width="4.140625" style="15" bestFit="1" customWidth="1"/>
    <col min="9" max="9" width="4.42578125" style="15" bestFit="1" customWidth="1"/>
    <col min="10" max="10" width="4.85546875" style="15" bestFit="1" customWidth="1"/>
    <col min="11" max="11" width="4.42578125" style="15" customWidth="1"/>
    <col min="12" max="12" width="5.5703125" style="15" customWidth="1"/>
    <col min="13" max="16" width="4.140625" style="15" bestFit="1" customWidth="1"/>
    <col min="17" max="17" width="17.140625" style="15" customWidth="1"/>
    <col min="18" max="18" width="8.5703125" style="15"/>
    <col min="19" max="19" width="20.8554687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779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156</v>
      </c>
      <c r="B3" s="3123"/>
      <c r="C3" s="2855" t="s">
        <v>248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168"/>
      <c r="B4" s="3226"/>
      <c r="C4" s="3028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231</v>
      </c>
      <c r="B5" s="2942"/>
      <c r="C5" s="2926" t="s">
        <v>724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625</v>
      </c>
      <c r="R5" s="2869"/>
      <c r="S5" s="2870"/>
    </row>
    <row r="6" spans="1:19">
      <c r="A6" s="3130"/>
      <c r="B6" s="2981"/>
      <c r="C6" s="2929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476</v>
      </c>
      <c r="R6" s="2922"/>
      <c r="S6" s="2923"/>
    </row>
    <row r="7" spans="1:19" ht="21" customHeight="1">
      <c r="A7" s="2871" t="s">
        <v>62</v>
      </c>
      <c r="B7" s="2872"/>
      <c r="C7" s="2875" t="s">
        <v>780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329" t="s">
        <v>613</v>
      </c>
      <c r="R7" s="80"/>
      <c r="S7" s="81"/>
    </row>
    <row r="8" spans="1:19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249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19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2951" t="s">
        <v>250</v>
      </c>
      <c r="R10" s="3117"/>
      <c r="S10" s="512" t="s">
        <v>251</v>
      </c>
    </row>
    <row r="11" spans="1:19" ht="24.75" thickBot="1">
      <c r="A11" s="3613" t="s">
        <v>252</v>
      </c>
      <c r="B11" s="3614"/>
      <c r="C11" s="3615"/>
      <c r="D11" s="198">
        <v>20</v>
      </c>
      <c r="E11" s="576"/>
      <c r="F11" s="995">
        <v>20</v>
      </c>
      <c r="G11" s="786"/>
      <c r="H11" s="350"/>
      <c r="I11" s="576"/>
      <c r="J11" s="711"/>
      <c r="K11" s="576"/>
      <c r="L11" s="576"/>
      <c r="M11" s="576"/>
      <c r="N11" s="576"/>
      <c r="O11" s="576"/>
      <c r="P11" s="718"/>
      <c r="Q11" s="3103"/>
      <c r="R11" s="3105"/>
      <c r="S11" s="365"/>
    </row>
    <row r="12" spans="1:19" ht="24.75" thickBot="1">
      <c r="A12" s="3114" t="s">
        <v>253</v>
      </c>
      <c r="B12" s="3115"/>
      <c r="C12" s="3116"/>
      <c r="D12" s="199">
        <v>10</v>
      </c>
      <c r="E12" s="717"/>
      <c r="F12" s="149"/>
      <c r="G12" s="291">
        <v>10</v>
      </c>
      <c r="H12" s="149"/>
      <c r="I12" s="579"/>
      <c r="J12" s="713"/>
      <c r="K12" s="579"/>
      <c r="L12" s="579"/>
      <c r="M12" s="579"/>
      <c r="N12" s="579"/>
      <c r="O12" s="579"/>
      <c r="P12" s="719"/>
      <c r="Q12" s="324" t="s">
        <v>510</v>
      </c>
      <c r="R12" s="325"/>
      <c r="S12" s="517"/>
    </row>
    <row r="13" spans="1:19">
      <c r="A13" s="3052" t="s">
        <v>254</v>
      </c>
      <c r="B13" s="3053"/>
      <c r="C13" s="3054"/>
      <c r="D13" s="200">
        <v>25</v>
      </c>
      <c r="E13" s="149"/>
      <c r="F13" s="149"/>
      <c r="G13" s="149"/>
      <c r="H13" s="290">
        <v>5</v>
      </c>
      <c r="I13" s="289">
        <v>5</v>
      </c>
      <c r="J13" s="291">
        <v>5</v>
      </c>
      <c r="K13" s="289">
        <v>5</v>
      </c>
      <c r="L13" s="289">
        <v>5</v>
      </c>
      <c r="M13" s="149"/>
      <c r="N13" s="149"/>
      <c r="O13" s="149"/>
      <c r="P13" s="257"/>
      <c r="Q13" s="2951" t="s">
        <v>19</v>
      </c>
      <c r="R13" s="2952"/>
      <c r="S13" s="188"/>
    </row>
    <row r="14" spans="1:19" ht="24.75" thickBot="1">
      <c r="A14" s="3052" t="s">
        <v>255</v>
      </c>
      <c r="B14" s="3053"/>
      <c r="C14" s="3054"/>
      <c r="D14" s="200">
        <v>25</v>
      </c>
      <c r="E14" s="149"/>
      <c r="F14" s="255"/>
      <c r="G14" s="717"/>
      <c r="H14" s="712"/>
      <c r="I14" s="717"/>
      <c r="J14" s="716"/>
      <c r="K14" s="994">
        <v>12.5</v>
      </c>
      <c r="L14" s="994">
        <v>12.5</v>
      </c>
      <c r="M14" s="717"/>
      <c r="N14" s="717"/>
      <c r="O14" s="717"/>
      <c r="P14" s="720"/>
      <c r="Q14" s="73"/>
      <c r="R14" s="74"/>
      <c r="S14" s="75"/>
    </row>
    <row r="15" spans="1:19" ht="24.75" thickBot="1">
      <c r="A15" s="3052" t="s">
        <v>256</v>
      </c>
      <c r="B15" s="3053"/>
      <c r="C15" s="3054"/>
      <c r="D15" s="200">
        <v>20</v>
      </c>
      <c r="E15" s="149"/>
      <c r="F15" s="255"/>
      <c r="G15" s="149"/>
      <c r="H15" s="255"/>
      <c r="I15" s="149"/>
      <c r="J15" s="256"/>
      <c r="K15" s="149"/>
      <c r="L15" s="149"/>
      <c r="M15" s="289">
        <v>20</v>
      </c>
      <c r="N15" s="149"/>
      <c r="O15" s="149"/>
      <c r="P15" s="257"/>
      <c r="Q15" s="324" t="s">
        <v>511</v>
      </c>
      <c r="R15" s="325"/>
      <c r="S15" s="517"/>
    </row>
    <row r="16" spans="1:19">
      <c r="A16" s="910"/>
      <c r="B16" s="911"/>
      <c r="C16" s="912"/>
      <c r="D16" s="200"/>
      <c r="E16" s="149"/>
      <c r="F16" s="255"/>
      <c r="G16" s="717"/>
      <c r="H16" s="712"/>
      <c r="I16" s="717"/>
      <c r="J16" s="716"/>
      <c r="K16" s="717"/>
      <c r="L16" s="717"/>
      <c r="M16" s="717"/>
      <c r="N16" s="717"/>
      <c r="O16" s="717"/>
      <c r="P16" s="720"/>
      <c r="Q16" s="996"/>
      <c r="R16" s="114"/>
      <c r="S16" s="997"/>
    </row>
    <row r="17" spans="1:19" ht="24.75" thickBot="1">
      <c r="A17" s="910"/>
      <c r="B17" s="911"/>
      <c r="C17" s="912"/>
      <c r="D17" s="200"/>
      <c r="E17" s="149"/>
      <c r="F17" s="255"/>
      <c r="G17" s="717"/>
      <c r="H17" s="712"/>
      <c r="I17" s="717"/>
      <c r="J17" s="716"/>
      <c r="K17" s="717"/>
      <c r="L17" s="717"/>
      <c r="M17" s="717"/>
      <c r="N17" s="717"/>
      <c r="O17" s="717"/>
      <c r="P17" s="720"/>
      <c r="Q17" s="990"/>
      <c r="R17" s="468"/>
      <c r="S17" s="342"/>
    </row>
    <row r="18" spans="1:19">
      <c r="A18" s="3052"/>
      <c r="B18" s="3053"/>
      <c r="C18" s="3054"/>
      <c r="D18" s="200"/>
      <c r="E18" s="225"/>
      <c r="F18" s="226"/>
      <c r="G18" s="343"/>
      <c r="H18" s="344"/>
      <c r="I18" s="343"/>
      <c r="J18" s="345"/>
      <c r="K18" s="343"/>
      <c r="L18" s="343"/>
      <c r="M18" s="343"/>
      <c r="N18" s="343"/>
      <c r="O18" s="343"/>
      <c r="P18" s="347"/>
      <c r="Q18" s="2868" t="s">
        <v>504</v>
      </c>
      <c r="R18" s="2869"/>
      <c r="S18" s="2870"/>
    </row>
    <row r="19" spans="1:19">
      <c r="A19" s="3052"/>
      <c r="B19" s="3053"/>
      <c r="C19" s="3054"/>
      <c r="D19" s="200"/>
      <c r="E19" s="225"/>
      <c r="F19" s="226"/>
      <c r="G19" s="343"/>
      <c r="H19" s="344"/>
      <c r="I19" s="343"/>
      <c r="J19" s="345"/>
      <c r="K19" s="343"/>
      <c r="L19" s="343"/>
      <c r="M19" s="343"/>
      <c r="N19" s="343"/>
      <c r="O19" s="343"/>
      <c r="P19" s="347"/>
      <c r="Q19" s="3664" t="s">
        <v>12</v>
      </c>
      <c r="R19" s="3665"/>
      <c r="S19" s="82" t="s">
        <v>13</v>
      </c>
    </row>
    <row r="20" spans="1:19">
      <c r="A20" s="910"/>
      <c r="B20" s="911"/>
      <c r="C20" s="912"/>
      <c r="D20" s="166"/>
      <c r="E20" s="343"/>
      <c r="F20" s="344"/>
      <c r="G20" s="343"/>
      <c r="H20" s="344"/>
      <c r="I20" s="343"/>
      <c r="J20" s="345"/>
      <c r="K20" s="343"/>
      <c r="L20" s="343"/>
      <c r="M20" s="343"/>
      <c r="N20" s="343"/>
      <c r="O20" s="343"/>
      <c r="P20" s="347"/>
      <c r="Q20" s="893"/>
      <c r="R20" s="1027"/>
      <c r="S20" s="1012"/>
    </row>
    <row r="21" spans="1:19">
      <c r="A21" s="910"/>
      <c r="B21" s="911"/>
      <c r="C21" s="912"/>
      <c r="D21" s="166"/>
      <c r="E21" s="343"/>
      <c r="F21" s="344"/>
      <c r="G21" s="343"/>
      <c r="H21" s="344"/>
      <c r="I21" s="343"/>
      <c r="J21" s="345"/>
      <c r="K21" s="343"/>
      <c r="L21" s="343"/>
      <c r="M21" s="343"/>
      <c r="N21" s="343"/>
      <c r="O21" s="343"/>
      <c r="P21" s="347"/>
      <c r="Q21" s="893"/>
      <c r="R21" s="938"/>
      <c r="S21" s="82"/>
    </row>
    <row r="22" spans="1:19" ht="24.75" thickBot="1">
      <c r="A22" s="3155"/>
      <c r="B22" s="3156"/>
      <c r="C22" s="3157"/>
      <c r="D22" s="166"/>
      <c r="E22" s="343"/>
      <c r="F22" s="344"/>
      <c r="G22" s="343"/>
      <c r="H22" s="344"/>
      <c r="I22" s="343"/>
      <c r="J22" s="345"/>
      <c r="K22" s="343"/>
      <c r="L22" s="343"/>
      <c r="M22" s="343"/>
      <c r="N22" s="343"/>
      <c r="O22" s="343"/>
      <c r="P22" s="347"/>
      <c r="Q22" s="3174" t="s">
        <v>14</v>
      </c>
      <c r="R22" s="3175"/>
      <c r="S22" s="842"/>
    </row>
    <row r="23" spans="1:19" ht="24.75" thickBot="1">
      <c r="A23" s="3003"/>
      <c r="B23" s="3004"/>
      <c r="C23" s="3005"/>
      <c r="D23" s="167"/>
      <c r="E23" s="707"/>
      <c r="F23" s="708"/>
      <c r="G23" s="707"/>
      <c r="H23" s="708"/>
      <c r="I23" s="707"/>
      <c r="J23" s="709"/>
      <c r="K23" s="707"/>
      <c r="L23" s="707"/>
      <c r="M23" s="707"/>
      <c r="N23" s="707"/>
      <c r="O23" s="707"/>
      <c r="P23" s="622"/>
      <c r="Q23" s="3035" t="s">
        <v>624</v>
      </c>
      <c r="R23" s="3036"/>
      <c r="S23" s="3037"/>
    </row>
    <row r="24" spans="1:19">
      <c r="A24" s="2894" t="s">
        <v>61</v>
      </c>
      <c r="B24" s="2895"/>
      <c r="C24" s="2896"/>
      <c r="D24" s="92">
        <f>SUM(D11:D23)</f>
        <v>100</v>
      </c>
      <c r="E24" s="93"/>
      <c r="F24" s="94"/>
      <c r="G24" s="93"/>
      <c r="H24" s="94"/>
      <c r="I24" s="93"/>
      <c r="J24" s="94"/>
      <c r="K24" s="95"/>
      <c r="L24" s="95"/>
      <c r="M24" s="95"/>
      <c r="N24" s="95"/>
      <c r="O24" s="95"/>
      <c r="P24" s="96"/>
      <c r="Q24" s="2951" t="s">
        <v>257</v>
      </c>
      <c r="R24" s="2952"/>
      <c r="S24" s="2953"/>
    </row>
    <row r="25" spans="1:19">
      <c r="A25" s="2885" t="s">
        <v>484</v>
      </c>
      <c r="B25" s="2886"/>
      <c r="C25" s="2887"/>
      <c r="D25" s="172" t="s">
        <v>68</v>
      </c>
      <c r="E25" s="97">
        <v>0</v>
      </c>
      <c r="F25" s="97">
        <f>+F11</f>
        <v>20</v>
      </c>
      <c r="G25" s="97">
        <f>+G12</f>
        <v>10</v>
      </c>
      <c r="H25" s="97">
        <f>+H13</f>
        <v>5</v>
      </c>
      <c r="I25" s="97">
        <f>+I13</f>
        <v>5</v>
      </c>
      <c r="J25" s="97">
        <f>+J13</f>
        <v>5</v>
      </c>
      <c r="K25" s="97">
        <f>+K13+K14</f>
        <v>17.5</v>
      </c>
      <c r="L25" s="97">
        <f>+L13+L14</f>
        <v>17.5</v>
      </c>
      <c r="M25" s="97">
        <f>+M15</f>
        <v>20</v>
      </c>
      <c r="N25" s="97">
        <v>0</v>
      </c>
      <c r="O25" s="97">
        <v>0</v>
      </c>
      <c r="P25" s="98"/>
      <c r="Q25" s="2935"/>
      <c r="R25" s="2936"/>
      <c r="S25" s="2937"/>
    </row>
    <row r="26" spans="1:19">
      <c r="A26" s="2888"/>
      <c r="B26" s="2889"/>
      <c r="C26" s="2890"/>
      <c r="D26" s="175" t="s">
        <v>69</v>
      </c>
      <c r="E26" s="99">
        <f>E25</f>
        <v>0</v>
      </c>
      <c r="F26" s="97">
        <f>SUM(E25:F25)</f>
        <v>20</v>
      </c>
      <c r="G26" s="97">
        <f>SUM(E25:G25)</f>
        <v>30</v>
      </c>
      <c r="H26" s="97">
        <f>SUM(E25:H25)</f>
        <v>35</v>
      </c>
      <c r="I26" s="97">
        <f>SUM(E25:I25)</f>
        <v>40</v>
      </c>
      <c r="J26" s="97">
        <f>SUM(E25:J25)</f>
        <v>45</v>
      </c>
      <c r="K26" s="97">
        <f>SUM(E25:K25)</f>
        <v>62.5</v>
      </c>
      <c r="L26" s="97">
        <f>SUM(E25:L25)</f>
        <v>80</v>
      </c>
      <c r="M26" s="97">
        <f>SUM(E25:M25)</f>
        <v>100</v>
      </c>
      <c r="N26" s="97">
        <f>SUM(E25:N25)</f>
        <v>100</v>
      </c>
      <c r="O26" s="97">
        <f>SUM(E25:O25)</f>
        <v>100</v>
      </c>
      <c r="P26" s="97">
        <f>SUM(E25:P25)</f>
        <v>100</v>
      </c>
      <c r="Q26" s="2938"/>
      <c r="R26" s="2939"/>
      <c r="S26" s="2940"/>
    </row>
    <row r="27" spans="1:19">
      <c r="A27" s="2831" t="s">
        <v>487</v>
      </c>
      <c r="B27" s="2832"/>
      <c r="C27" s="2833"/>
      <c r="D27" s="177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2837" t="s">
        <v>617</v>
      </c>
      <c r="R27" s="2838"/>
      <c r="S27" s="2839">
        <f>P28</f>
        <v>0</v>
      </c>
    </row>
    <row r="28" spans="1:19" ht="24.75" thickBot="1">
      <c r="A28" s="2834"/>
      <c r="B28" s="2835"/>
      <c r="C28" s="2836"/>
      <c r="D28" s="182" t="s">
        <v>69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197" t="s">
        <v>470</v>
      </c>
      <c r="R28" s="201"/>
      <c r="S28" s="2840"/>
    </row>
    <row r="29" spans="1:19" hidden="1">
      <c r="Q29" s="2847" t="s">
        <v>719</v>
      </c>
      <c r="R29" s="2847"/>
      <c r="S29" s="2847"/>
    </row>
    <row r="30" spans="1:19" hidden="1">
      <c r="Q30" s="458"/>
      <c r="R30" s="865"/>
      <c r="S30" s="275"/>
    </row>
    <row r="31" spans="1:19" hidden="1">
      <c r="Q31" s="2829" t="s">
        <v>720</v>
      </c>
      <c r="R31" s="2829"/>
      <c r="S31" s="2829"/>
    </row>
    <row r="32" spans="1:19" hidden="1">
      <c r="Q32" s="2830" t="s">
        <v>722</v>
      </c>
      <c r="R32" s="2830"/>
      <c r="S32" s="2830"/>
    </row>
    <row r="33" spans="1:19" ht="24.75" hidden="1" thickBot="1">
      <c r="Q33" s="3294" t="s">
        <v>65</v>
      </c>
      <c r="R33" s="3294"/>
      <c r="S33" s="3295"/>
    </row>
    <row r="34" spans="1:19" hidden="1">
      <c r="Q34" s="3605" t="s">
        <v>245</v>
      </c>
      <c r="R34" s="3606"/>
      <c r="S34" s="3607"/>
    </row>
    <row r="35" spans="1:19" ht="24.75" hidden="1" thickBot="1">
      <c r="Q35" s="3602" t="s">
        <v>247</v>
      </c>
      <c r="R35" s="3603"/>
      <c r="S35" s="3604"/>
    </row>
    <row r="36" spans="1:19" hidden="1"/>
    <row r="37" spans="1:19" hidden="1">
      <c r="Q37" s="2830" t="s">
        <v>722</v>
      </c>
      <c r="R37" s="2830"/>
      <c r="S37" s="2830"/>
    </row>
    <row r="38" spans="1:19" hidden="1"/>
    <row r="39" spans="1:19" hidden="1"/>
    <row r="40" spans="1:19" ht="24.75" hidden="1" thickBot="1"/>
    <row r="41" spans="1:19" ht="24.75" hidden="1" thickBot="1">
      <c r="A41" s="3669" t="s">
        <v>67</v>
      </c>
      <c r="B41" s="3670"/>
      <c r="C41" s="3670"/>
      <c r="D41" s="3670"/>
      <c r="E41" s="3670"/>
      <c r="F41" s="3670"/>
      <c r="G41" s="3670"/>
      <c r="H41" s="3670"/>
      <c r="I41" s="3670"/>
      <c r="J41" s="3670"/>
      <c r="K41" s="3670"/>
      <c r="L41" s="3670"/>
      <c r="M41" s="3670"/>
      <c r="N41" s="3670"/>
      <c r="O41" s="3670"/>
      <c r="P41" s="3670"/>
      <c r="Q41" s="3670"/>
      <c r="R41" s="3670"/>
      <c r="S41" s="3671"/>
    </row>
    <row r="42" spans="1:19" hidden="1">
      <c r="A42" s="721" t="s">
        <v>419</v>
      </c>
      <c r="B42" s="722"/>
      <c r="C42" s="722"/>
      <c r="D42" s="722"/>
      <c r="E42" s="722"/>
      <c r="F42" s="722"/>
      <c r="G42" s="722"/>
      <c r="H42" s="722"/>
      <c r="I42" s="722"/>
      <c r="J42" s="722"/>
      <c r="K42" s="722"/>
      <c r="L42" s="722"/>
      <c r="M42" s="722"/>
      <c r="N42" s="722"/>
      <c r="O42" s="722"/>
      <c r="P42" s="722"/>
      <c r="Q42" s="722"/>
      <c r="R42" s="722"/>
      <c r="S42" s="723"/>
    </row>
    <row r="43" spans="1:19" hidden="1">
      <c r="A43" s="3672" t="s">
        <v>420</v>
      </c>
      <c r="B43" s="3673"/>
      <c r="C43" s="3673"/>
      <c r="D43" s="3673"/>
      <c r="E43" s="3673"/>
      <c r="F43" s="3673"/>
      <c r="G43" s="3673"/>
      <c r="H43" s="3673"/>
      <c r="I43" s="3673"/>
      <c r="J43" s="3673"/>
      <c r="K43" s="3673"/>
      <c r="L43" s="3673"/>
      <c r="M43" s="3673"/>
      <c r="N43" s="3673"/>
      <c r="O43" s="3673"/>
      <c r="P43" s="3673"/>
      <c r="Q43" s="3673"/>
      <c r="R43" s="3673"/>
      <c r="S43" s="3674"/>
    </row>
    <row r="44" spans="1:19" hidden="1">
      <c r="A44" s="3672" t="s">
        <v>421</v>
      </c>
      <c r="B44" s="3673"/>
      <c r="C44" s="3673"/>
      <c r="D44" s="3673"/>
      <c r="E44" s="3673"/>
      <c r="F44" s="3673"/>
      <c r="G44" s="3673"/>
      <c r="H44" s="3673"/>
      <c r="I44" s="3673"/>
      <c r="J44" s="3673"/>
      <c r="K44" s="3673"/>
      <c r="L44" s="3673"/>
      <c r="M44" s="3673"/>
      <c r="N44" s="3673"/>
      <c r="O44" s="3673"/>
      <c r="P44" s="3673"/>
      <c r="Q44" s="3673"/>
      <c r="R44" s="3673"/>
      <c r="S44" s="3674"/>
    </row>
    <row r="45" spans="1:19" hidden="1">
      <c r="A45" s="3672" t="s">
        <v>422</v>
      </c>
      <c r="B45" s="3673"/>
      <c r="C45" s="3673"/>
      <c r="D45" s="3673"/>
      <c r="E45" s="3673"/>
      <c r="F45" s="3673"/>
      <c r="G45" s="3673"/>
      <c r="H45" s="3673"/>
      <c r="I45" s="3673"/>
      <c r="J45" s="3673"/>
      <c r="K45" s="3673"/>
      <c r="L45" s="3673"/>
      <c r="M45" s="3673"/>
      <c r="N45" s="3673"/>
      <c r="O45" s="3673"/>
      <c r="P45" s="3673"/>
      <c r="Q45" s="3673"/>
      <c r="R45" s="3673"/>
      <c r="S45" s="3674"/>
    </row>
    <row r="46" spans="1:19" hidden="1">
      <c r="A46" s="3672" t="s">
        <v>423</v>
      </c>
      <c r="B46" s="3673"/>
      <c r="C46" s="3673"/>
      <c r="D46" s="3673"/>
      <c r="E46" s="3673"/>
      <c r="F46" s="3673"/>
      <c r="G46" s="3673"/>
      <c r="H46" s="3673"/>
      <c r="I46" s="3673"/>
      <c r="J46" s="3673"/>
      <c r="K46" s="3673"/>
      <c r="L46" s="3673"/>
      <c r="M46" s="3673"/>
      <c r="N46" s="3673"/>
      <c r="O46" s="3673"/>
      <c r="P46" s="3673"/>
      <c r="Q46" s="3673"/>
      <c r="R46" s="3673"/>
      <c r="S46" s="3674"/>
    </row>
    <row r="47" spans="1:19" hidden="1">
      <c r="A47" s="3672" t="s">
        <v>424</v>
      </c>
      <c r="B47" s="3673"/>
      <c r="C47" s="3673"/>
      <c r="D47" s="3673"/>
      <c r="E47" s="3673"/>
      <c r="F47" s="3673"/>
      <c r="G47" s="3673"/>
      <c r="H47" s="3673"/>
      <c r="I47" s="3673"/>
      <c r="J47" s="3673"/>
      <c r="K47" s="3673"/>
      <c r="L47" s="3673"/>
      <c r="M47" s="3673"/>
      <c r="N47" s="3673"/>
      <c r="O47" s="3673"/>
      <c r="P47" s="3673"/>
      <c r="Q47" s="3673"/>
      <c r="R47" s="3673"/>
      <c r="S47" s="3674"/>
    </row>
    <row r="48" spans="1:19" ht="24.75" hidden="1" thickBot="1">
      <c r="A48" s="3666" t="s">
        <v>425</v>
      </c>
      <c r="B48" s="3667"/>
      <c r="C48" s="3667"/>
      <c r="D48" s="3667"/>
      <c r="E48" s="3667"/>
      <c r="F48" s="3667"/>
      <c r="G48" s="3667"/>
      <c r="H48" s="3667"/>
      <c r="I48" s="3667"/>
      <c r="J48" s="3667"/>
      <c r="K48" s="3667"/>
      <c r="L48" s="3667"/>
      <c r="M48" s="3667"/>
      <c r="N48" s="3667"/>
      <c r="O48" s="3667"/>
      <c r="P48" s="3667"/>
      <c r="Q48" s="3667"/>
      <c r="R48" s="3667"/>
      <c r="S48" s="3668"/>
    </row>
    <row r="49" hidden="1"/>
    <row r="50" hidden="1"/>
    <row r="51" hidden="1"/>
  </sheetData>
  <mergeCells count="51">
    <mergeCell ref="Q22:R22"/>
    <mergeCell ref="Q24:S24"/>
    <mergeCell ref="Q25:S25"/>
    <mergeCell ref="A24:C24"/>
    <mergeCell ref="A25:C26"/>
    <mergeCell ref="Q26:S26"/>
    <mergeCell ref="A27:C28"/>
    <mergeCell ref="Q27:R27"/>
    <mergeCell ref="S27:S28"/>
    <mergeCell ref="A23:C23"/>
    <mergeCell ref="Q23:S23"/>
    <mergeCell ref="Q37:S37"/>
    <mergeCell ref="Q29:S29"/>
    <mergeCell ref="Q31:S31"/>
    <mergeCell ref="Q32:S32"/>
    <mergeCell ref="Q33:S33"/>
    <mergeCell ref="Q34:S34"/>
    <mergeCell ref="Q35:S35"/>
    <mergeCell ref="Q5:S5"/>
    <mergeCell ref="Q6:S6"/>
    <mergeCell ref="Q8:S8"/>
    <mergeCell ref="A1:S1"/>
    <mergeCell ref="A2:S2"/>
    <mergeCell ref="A3:B4"/>
    <mergeCell ref="C3:S4"/>
    <mergeCell ref="A7:B8"/>
    <mergeCell ref="A5:B6"/>
    <mergeCell ref="C5:P6"/>
    <mergeCell ref="C7:P8"/>
    <mergeCell ref="Q10:R10"/>
    <mergeCell ref="Q11:R11"/>
    <mergeCell ref="Q13:R13"/>
    <mergeCell ref="Q18:S18"/>
    <mergeCell ref="A41:S41"/>
    <mergeCell ref="A11:C11"/>
    <mergeCell ref="A12:C12"/>
    <mergeCell ref="A9:C10"/>
    <mergeCell ref="E9:P9"/>
    <mergeCell ref="A13:C13"/>
    <mergeCell ref="A19:C19"/>
    <mergeCell ref="Q19:R19"/>
    <mergeCell ref="A22:C22"/>
    <mergeCell ref="A14:C14"/>
    <mergeCell ref="A15:C15"/>
    <mergeCell ref="A18:C18"/>
    <mergeCell ref="A48:S48"/>
    <mergeCell ref="A43:S43"/>
    <mergeCell ref="A44:S44"/>
    <mergeCell ref="A45:S45"/>
    <mergeCell ref="A46:S46"/>
    <mergeCell ref="A47:S47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 scaleWithDoc="0" alignWithMargins="0">
    <oddHeader>&amp;R&amp;"Angsana New,ธรรมดา"&amp;18 18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U33"/>
  <sheetViews>
    <sheetView view="pageLayout" zoomScale="80" zoomScaleNormal="90" zoomScalePageLayoutView="80" workbookViewId="0">
      <selection activeCell="A5" sqref="A5:P6"/>
    </sheetView>
  </sheetViews>
  <sheetFormatPr defaultColWidth="8.5703125" defaultRowHeight="24"/>
  <cols>
    <col min="1" max="1" width="9" style="15" customWidth="1"/>
    <col min="2" max="2" width="17.42578125" style="15" customWidth="1"/>
    <col min="3" max="3" width="33.42578125" style="15" customWidth="1"/>
    <col min="4" max="4" width="15.42578125" style="15" customWidth="1"/>
    <col min="5" max="5" width="3.85546875" style="15" bestFit="1" customWidth="1"/>
    <col min="6" max="6" width="4.140625" style="15" bestFit="1" customWidth="1"/>
    <col min="7" max="8" width="3.85546875" style="15" bestFit="1" customWidth="1"/>
    <col min="9" max="9" width="4.140625" style="15" bestFit="1" customWidth="1"/>
    <col min="10" max="10" width="3.85546875" style="15" bestFit="1" customWidth="1"/>
    <col min="11" max="11" width="4.42578125" style="15" bestFit="1" customWidth="1"/>
    <col min="12" max="12" width="4.140625" style="15" customWidth="1"/>
    <col min="13" max="16" width="3.85546875" style="15" bestFit="1" customWidth="1"/>
    <col min="17" max="17" width="9" style="15" customWidth="1"/>
    <col min="18" max="18" width="20.42578125" style="15" customWidth="1"/>
    <col min="19" max="19" width="28.570312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783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786</v>
      </c>
      <c r="B3" s="2856"/>
      <c r="C3" s="3981" t="s">
        <v>725</v>
      </c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>
      <c r="A4" s="3168"/>
      <c r="B4" s="3169"/>
      <c r="C4" s="3127" t="s">
        <v>726</v>
      </c>
      <c r="D4" s="3127"/>
      <c r="E4" s="3127"/>
      <c r="F4" s="3127"/>
      <c r="G4" s="3127"/>
      <c r="H4" s="3127"/>
      <c r="I4" s="3127"/>
      <c r="J4" s="3127"/>
      <c r="K4" s="3127"/>
      <c r="L4" s="3127"/>
      <c r="M4" s="3127"/>
      <c r="N4" s="3127"/>
      <c r="O4" s="3127"/>
      <c r="P4" s="3127"/>
      <c r="Q4" s="3127"/>
      <c r="R4" s="3127"/>
      <c r="S4" s="3128"/>
    </row>
    <row r="5" spans="1:19" ht="24.75" thickBot="1">
      <c r="A5" s="3028"/>
      <c r="B5" s="3029"/>
      <c r="C5" s="3982" t="s">
        <v>784</v>
      </c>
      <c r="D5" s="3983"/>
      <c r="E5" s="3983"/>
      <c r="F5" s="3983"/>
      <c r="G5" s="3983"/>
      <c r="H5" s="3983"/>
      <c r="I5" s="3983"/>
      <c r="J5" s="3983"/>
      <c r="K5" s="3983"/>
      <c r="L5" s="3983"/>
      <c r="M5" s="3983"/>
      <c r="N5" s="3983"/>
      <c r="O5" s="3983"/>
      <c r="P5" s="3983"/>
      <c r="Q5" s="3983"/>
      <c r="R5" s="3983"/>
      <c r="S5" s="3984"/>
    </row>
    <row r="6" spans="1:19">
      <c r="A6" s="2941" t="s">
        <v>789</v>
      </c>
      <c r="B6" s="2942"/>
      <c r="C6" s="2926" t="s">
        <v>763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3019" t="s">
        <v>498</v>
      </c>
      <c r="R6" s="3020"/>
      <c r="S6" s="3021"/>
    </row>
    <row r="7" spans="1:19">
      <c r="A7" s="2943"/>
      <c r="B7" s="2944"/>
      <c r="C7" s="2929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2921" t="s">
        <v>526</v>
      </c>
      <c r="R7" s="2922"/>
      <c r="S7" s="2923"/>
    </row>
    <row r="8" spans="1:19">
      <c r="A8" s="3129" t="s">
        <v>62</v>
      </c>
      <c r="B8" s="2978"/>
      <c r="C8" s="2875" t="s">
        <v>782</v>
      </c>
      <c r="D8" s="2876"/>
      <c r="E8" s="2876"/>
      <c r="F8" s="2876"/>
      <c r="G8" s="2876"/>
      <c r="H8" s="2876"/>
      <c r="I8" s="2876"/>
      <c r="J8" s="2876"/>
      <c r="K8" s="2876"/>
      <c r="L8" s="2876"/>
      <c r="M8" s="2876"/>
      <c r="N8" s="2876"/>
      <c r="O8" s="2876"/>
      <c r="P8" s="2931"/>
      <c r="Q8" s="940" t="s">
        <v>613</v>
      </c>
      <c r="R8" s="941"/>
      <c r="S8" s="943"/>
    </row>
    <row r="9" spans="1:19" ht="24.75" thickBot="1">
      <c r="A9" s="3131"/>
      <c r="B9" s="3132"/>
      <c r="C9" s="2877"/>
      <c r="D9" s="2878"/>
      <c r="E9" s="2878"/>
      <c r="F9" s="2878"/>
      <c r="G9" s="2878"/>
      <c r="H9" s="2878"/>
      <c r="I9" s="2878"/>
      <c r="J9" s="2878"/>
      <c r="K9" s="2878"/>
      <c r="L9" s="2878"/>
      <c r="M9" s="2878"/>
      <c r="N9" s="2878"/>
      <c r="O9" s="2878"/>
      <c r="P9" s="2957"/>
      <c r="Q9" s="123" t="s">
        <v>59</v>
      </c>
      <c r="R9" s="123"/>
      <c r="S9" s="1006"/>
    </row>
    <row r="10" spans="1:19" ht="24.75" thickBot="1">
      <c r="A10" s="2903" t="s">
        <v>499</v>
      </c>
      <c r="B10" s="2904"/>
      <c r="C10" s="2904"/>
      <c r="D10" s="202" t="s">
        <v>593</v>
      </c>
      <c r="E10" s="2909" t="s">
        <v>500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501</v>
      </c>
      <c r="R10" s="325"/>
      <c r="S10" s="326" t="s">
        <v>502</v>
      </c>
    </row>
    <row r="11" spans="1:19">
      <c r="A11" s="3009"/>
      <c r="B11" s="3010"/>
      <c r="C11" s="3010"/>
      <c r="D11" s="165" t="s">
        <v>60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1" t="s">
        <v>11</v>
      </c>
      <c r="Q11" s="2964" t="s">
        <v>594</v>
      </c>
      <c r="R11" s="3098"/>
      <c r="S11" s="76" t="s">
        <v>595</v>
      </c>
    </row>
    <row r="12" spans="1:19">
      <c r="A12" s="3613" t="s">
        <v>427</v>
      </c>
      <c r="B12" s="3614"/>
      <c r="C12" s="3615"/>
      <c r="D12" s="575">
        <v>20</v>
      </c>
      <c r="E12" s="444"/>
      <c r="F12" s="787"/>
      <c r="G12" s="995">
        <v>20</v>
      </c>
      <c r="H12" s="932"/>
      <c r="I12" s="115"/>
      <c r="J12" s="586"/>
      <c r="K12" s="586"/>
      <c r="L12" s="586"/>
      <c r="M12" s="586"/>
      <c r="N12" s="586"/>
      <c r="O12" s="586"/>
      <c r="P12" s="446"/>
      <c r="Q12" s="2964"/>
      <c r="R12" s="3098"/>
      <c r="S12" s="365"/>
    </row>
    <row r="13" spans="1:19" ht="24.75" thickBot="1">
      <c r="A13" s="3114" t="s">
        <v>428</v>
      </c>
      <c r="B13" s="3115"/>
      <c r="C13" s="3116"/>
      <c r="D13" s="578">
        <v>20</v>
      </c>
      <c r="E13" s="447"/>
      <c r="F13" s="384"/>
      <c r="G13" s="863"/>
      <c r="H13" s="859">
        <v>4</v>
      </c>
      <c r="I13" s="860">
        <v>4</v>
      </c>
      <c r="J13" s="860">
        <v>4</v>
      </c>
      <c r="K13" s="860">
        <v>4</v>
      </c>
      <c r="L13" s="860">
        <v>4</v>
      </c>
      <c r="M13" s="1022"/>
      <c r="N13" s="1022"/>
      <c r="O13" s="1022"/>
      <c r="P13" s="448"/>
      <c r="Q13" s="566"/>
      <c r="R13" s="567"/>
      <c r="S13" s="365"/>
    </row>
    <row r="14" spans="1:19" ht="24.75" thickBot="1">
      <c r="A14" s="3978" t="s">
        <v>429</v>
      </c>
      <c r="B14" s="3979"/>
      <c r="C14" s="3980"/>
      <c r="D14" s="764">
        <v>20</v>
      </c>
      <c r="E14" s="449"/>
      <c r="F14" s="382"/>
      <c r="G14" s="454"/>
      <c r="H14" s="859">
        <v>4</v>
      </c>
      <c r="I14" s="859">
        <v>4</v>
      </c>
      <c r="J14" s="859">
        <v>4</v>
      </c>
      <c r="K14" s="859">
        <v>4</v>
      </c>
      <c r="L14" s="859">
        <v>4</v>
      </c>
      <c r="M14" s="200"/>
      <c r="N14" s="200"/>
      <c r="O14" s="200"/>
      <c r="P14" s="450"/>
      <c r="Q14" s="324" t="s">
        <v>510</v>
      </c>
      <c r="R14" s="325"/>
      <c r="S14" s="517"/>
    </row>
    <row r="15" spans="1:19">
      <c r="A15" s="3328" t="s">
        <v>430</v>
      </c>
      <c r="B15" s="2973"/>
      <c r="C15" s="2974"/>
      <c r="D15" s="765">
        <v>10</v>
      </c>
      <c r="E15" s="449"/>
      <c r="F15" s="384"/>
      <c r="G15" s="1023"/>
      <c r="H15" s="1023"/>
      <c r="I15" s="1023"/>
      <c r="J15" s="1024"/>
      <c r="K15" s="1024"/>
      <c r="L15" s="1024"/>
      <c r="M15" s="859">
        <v>10</v>
      </c>
      <c r="N15" s="1024"/>
      <c r="O15" s="1024"/>
      <c r="P15" s="451"/>
      <c r="Q15" s="2951" t="s">
        <v>19</v>
      </c>
      <c r="R15" s="2952"/>
      <c r="S15" s="2953"/>
    </row>
    <row r="16" spans="1:19" ht="24.75" thickBot="1">
      <c r="A16" s="956" t="s">
        <v>781</v>
      </c>
      <c r="B16" s="957"/>
      <c r="C16" s="958"/>
      <c r="D16" s="763"/>
      <c r="E16" s="449"/>
      <c r="F16" s="384"/>
      <c r="G16" s="1023"/>
      <c r="H16" s="1023"/>
      <c r="I16" s="1023"/>
      <c r="J16" s="1024"/>
      <c r="K16" s="1024"/>
      <c r="L16" s="1024"/>
      <c r="M16" s="859"/>
      <c r="N16" s="1025"/>
      <c r="O16" s="1025"/>
      <c r="P16" s="1026"/>
      <c r="Q16" s="73"/>
      <c r="R16" s="74"/>
      <c r="S16" s="75"/>
    </row>
    <row r="17" spans="1:21" ht="24.75" thickBot="1">
      <c r="A17" s="3076" t="s">
        <v>431</v>
      </c>
      <c r="B17" s="3077"/>
      <c r="C17" s="3078"/>
      <c r="D17" s="939">
        <v>10</v>
      </c>
      <c r="E17" s="449"/>
      <c r="F17" s="384"/>
      <c r="G17" s="454"/>
      <c r="H17" s="454"/>
      <c r="I17" s="454"/>
      <c r="J17" s="1024"/>
      <c r="K17" s="1024"/>
      <c r="L17" s="1024"/>
      <c r="M17" s="454"/>
      <c r="N17" s="1024"/>
      <c r="O17" s="859">
        <v>10</v>
      </c>
      <c r="P17" s="448"/>
      <c r="Q17" s="324" t="s">
        <v>511</v>
      </c>
      <c r="R17" s="325"/>
      <c r="S17" s="517"/>
    </row>
    <row r="18" spans="1:21">
      <c r="A18" s="3052" t="s">
        <v>432</v>
      </c>
      <c r="B18" s="3053"/>
      <c r="C18" s="3054"/>
      <c r="D18" s="934">
        <v>20</v>
      </c>
      <c r="E18" s="452"/>
      <c r="F18" s="380"/>
      <c r="G18" s="200"/>
      <c r="H18" s="200"/>
      <c r="I18" s="200"/>
      <c r="J18" s="200"/>
      <c r="K18" s="200"/>
      <c r="L18" s="200"/>
      <c r="M18" s="200"/>
      <c r="N18" s="454"/>
      <c r="O18" s="859">
        <v>20</v>
      </c>
      <c r="P18" s="450"/>
      <c r="Q18" s="2951" t="s">
        <v>527</v>
      </c>
      <c r="R18" s="2952"/>
      <c r="S18" s="2953"/>
    </row>
    <row r="19" spans="1:21" ht="24.75" thickBot="1">
      <c r="A19" s="3052"/>
      <c r="B19" s="3053"/>
      <c r="C19" s="3054"/>
      <c r="D19" s="912"/>
      <c r="E19" s="225"/>
      <c r="F19" s="418"/>
      <c r="G19" s="417"/>
      <c r="H19" s="418"/>
      <c r="I19" s="417"/>
      <c r="J19" s="425"/>
      <c r="K19" s="417"/>
      <c r="L19" s="417"/>
      <c r="M19" s="417"/>
      <c r="N19" s="417"/>
      <c r="O19" s="417"/>
      <c r="P19" s="426"/>
      <c r="Q19" s="73"/>
      <c r="R19" s="74"/>
      <c r="S19" s="75"/>
    </row>
    <row r="20" spans="1:21" ht="24.75" thickBot="1">
      <c r="A20" s="3052"/>
      <c r="B20" s="3053"/>
      <c r="C20" s="3054"/>
      <c r="D20" s="912"/>
      <c r="E20" s="225"/>
      <c r="F20" s="418"/>
      <c r="G20" s="417"/>
      <c r="H20" s="418"/>
      <c r="I20" s="417"/>
      <c r="J20" s="425"/>
      <c r="K20" s="417"/>
      <c r="L20" s="417"/>
      <c r="M20" s="417"/>
      <c r="N20" s="417"/>
      <c r="O20" s="417"/>
      <c r="P20" s="426"/>
      <c r="Q20" s="3035" t="s">
        <v>504</v>
      </c>
      <c r="R20" s="3036"/>
      <c r="S20" s="3037"/>
    </row>
    <row r="21" spans="1:21">
      <c r="A21" s="3052"/>
      <c r="B21" s="3053"/>
      <c r="C21" s="3054"/>
      <c r="D21" s="977"/>
      <c r="E21" s="343"/>
      <c r="F21" s="429"/>
      <c r="G21" s="428"/>
      <c r="H21" s="429"/>
      <c r="I21" s="428"/>
      <c r="J21" s="430"/>
      <c r="K21" s="428"/>
      <c r="L21" s="428"/>
      <c r="M21" s="428"/>
      <c r="N21" s="428"/>
      <c r="O21" s="428"/>
      <c r="P21" s="453"/>
      <c r="Q21" s="3055" t="s">
        <v>12</v>
      </c>
      <c r="R21" s="3056"/>
      <c r="S21" s="213" t="s">
        <v>13</v>
      </c>
    </row>
    <row r="22" spans="1:21">
      <c r="A22" s="975"/>
      <c r="B22" s="976"/>
      <c r="C22" s="977"/>
      <c r="D22" s="977"/>
      <c r="E22" s="435"/>
      <c r="F22" s="436"/>
      <c r="G22" s="435"/>
      <c r="H22" s="436"/>
      <c r="I22" s="435"/>
      <c r="J22" s="437"/>
      <c r="K22" s="435"/>
      <c r="L22" s="435"/>
      <c r="M22" s="435"/>
      <c r="N22" s="435"/>
      <c r="O22" s="435"/>
      <c r="P22" s="438"/>
      <c r="Q22" s="3049"/>
      <c r="R22" s="3050"/>
      <c r="S22" s="427"/>
    </row>
    <row r="23" spans="1:21">
      <c r="A23" s="975"/>
      <c r="B23" s="976"/>
      <c r="C23" s="977"/>
      <c r="D23" s="977"/>
      <c r="E23" s="435"/>
      <c r="F23" s="436"/>
      <c r="G23" s="435"/>
      <c r="H23" s="436"/>
      <c r="I23" s="435"/>
      <c r="J23" s="437"/>
      <c r="K23" s="435"/>
      <c r="L23" s="435"/>
      <c r="M23" s="435"/>
      <c r="N23" s="435"/>
      <c r="O23" s="435"/>
      <c r="P23" s="438"/>
      <c r="Q23" s="3755"/>
      <c r="R23" s="3756"/>
      <c r="S23" s="431"/>
    </row>
    <row r="24" spans="1:21" ht="24.75" thickBot="1">
      <c r="A24" s="975"/>
      <c r="B24" s="976"/>
      <c r="C24" s="977"/>
      <c r="D24" s="977"/>
      <c r="E24" s="435"/>
      <c r="F24" s="436"/>
      <c r="G24" s="435"/>
      <c r="H24" s="436"/>
      <c r="I24" s="435"/>
      <c r="J24" s="437"/>
      <c r="K24" s="435"/>
      <c r="L24" s="435"/>
      <c r="M24" s="435"/>
      <c r="N24" s="435"/>
      <c r="O24" s="435"/>
      <c r="P24" s="438"/>
      <c r="Q24" s="548" t="s">
        <v>14</v>
      </c>
      <c r="R24" s="549"/>
      <c r="S24" s="896"/>
    </row>
    <row r="25" spans="1:21" ht="24.75" thickBot="1">
      <c r="A25" s="2894" t="s">
        <v>61</v>
      </c>
      <c r="B25" s="2895"/>
      <c r="C25" s="2896"/>
      <c r="D25" s="92">
        <f>SUM(D12:D24)</f>
        <v>100</v>
      </c>
      <c r="E25" s="93"/>
      <c r="F25" s="94"/>
      <c r="G25" s="93"/>
      <c r="H25" s="94"/>
      <c r="I25" s="93"/>
      <c r="J25" s="94"/>
      <c r="K25" s="95"/>
      <c r="L25" s="95"/>
      <c r="M25" s="95"/>
      <c r="N25" s="95"/>
      <c r="O25" s="95"/>
      <c r="P25" s="96"/>
      <c r="Q25" s="3035" t="s">
        <v>563</v>
      </c>
      <c r="R25" s="3036"/>
      <c r="S25" s="3037"/>
      <c r="T25" s="511"/>
      <c r="U25" s="123"/>
    </row>
    <row r="26" spans="1:21">
      <c r="A26" s="2885" t="s">
        <v>70</v>
      </c>
      <c r="B26" s="2886"/>
      <c r="C26" s="2887"/>
      <c r="D26" s="172" t="s">
        <v>68</v>
      </c>
      <c r="E26" s="97">
        <f>SUM(E13:E24)</f>
        <v>0</v>
      </c>
      <c r="F26" s="97">
        <f>SUM(F14:F25)</f>
        <v>0</v>
      </c>
      <c r="G26" s="97">
        <f>SUM(G12:G24)</f>
        <v>20</v>
      </c>
      <c r="H26" s="97">
        <f>SUM(H13:H24)</f>
        <v>8</v>
      </c>
      <c r="I26" s="97">
        <f>SUM(I13:I24)</f>
        <v>8</v>
      </c>
      <c r="J26" s="97">
        <f t="shared" ref="J26:P26" si="0">SUM(J13:J24)</f>
        <v>8</v>
      </c>
      <c r="K26" s="97">
        <f t="shared" si="0"/>
        <v>8</v>
      </c>
      <c r="L26" s="97">
        <f t="shared" si="0"/>
        <v>8</v>
      </c>
      <c r="M26" s="97">
        <f>SUM(M13:M24)</f>
        <v>10</v>
      </c>
      <c r="N26" s="97">
        <f t="shared" si="0"/>
        <v>0</v>
      </c>
      <c r="O26" s="97">
        <f>SUM(O13:O24)</f>
        <v>30</v>
      </c>
      <c r="P26" s="98">
        <f t="shared" si="0"/>
        <v>0</v>
      </c>
      <c r="Q26" s="123"/>
      <c r="R26" s="123"/>
      <c r="S26" s="277"/>
      <c r="T26" s="123"/>
    </row>
    <row r="27" spans="1:21">
      <c r="A27" s="2888"/>
      <c r="B27" s="2889"/>
      <c r="C27" s="2890"/>
      <c r="D27" s="175" t="s">
        <v>69</v>
      </c>
      <c r="E27" s="99">
        <f>E26</f>
        <v>0</v>
      </c>
      <c r="F27" s="97">
        <f>SUM(E26:F26)</f>
        <v>0</v>
      </c>
      <c r="G27" s="97">
        <f>SUM(E26:G26)</f>
        <v>20</v>
      </c>
      <c r="H27" s="97">
        <f>SUM(E26:H26)</f>
        <v>28</v>
      </c>
      <c r="I27" s="97">
        <f>SUM(E26:I26)</f>
        <v>36</v>
      </c>
      <c r="J27" s="97">
        <f>SUM(E26:J26)</f>
        <v>44</v>
      </c>
      <c r="K27" s="97">
        <f>SUM(E26:K26)</f>
        <v>52</v>
      </c>
      <c r="L27" s="97">
        <f>SUM(E26:L26)</f>
        <v>60</v>
      </c>
      <c r="M27" s="97">
        <f>SUM(E26:M26)</f>
        <v>70</v>
      </c>
      <c r="N27" s="97">
        <f>SUM(E26:N26)</f>
        <v>70</v>
      </c>
      <c r="O27" s="97">
        <f>SUM(E26:O26)</f>
        <v>100</v>
      </c>
      <c r="P27" s="98">
        <f>SUM(E26:P26)</f>
        <v>100</v>
      </c>
      <c r="Q27" s="3975"/>
      <c r="R27" s="3976"/>
      <c r="S27" s="3977"/>
    </row>
    <row r="28" spans="1:21">
      <c r="A28" s="2831" t="s">
        <v>71</v>
      </c>
      <c r="B28" s="2832"/>
      <c r="C28" s="2833"/>
      <c r="D28" s="177" t="s">
        <v>68</v>
      </c>
      <c r="E28" s="100"/>
      <c r="F28" s="101"/>
      <c r="G28" s="100"/>
      <c r="H28" s="101"/>
      <c r="I28" s="100"/>
      <c r="J28" s="101"/>
      <c r="K28" s="102"/>
      <c r="L28" s="102"/>
      <c r="M28" s="102"/>
      <c r="N28" s="102"/>
      <c r="O28" s="102"/>
      <c r="P28" s="103"/>
      <c r="Q28" s="2837" t="s">
        <v>587</v>
      </c>
      <c r="R28" s="3051"/>
      <c r="S28" s="2839">
        <f>P29</f>
        <v>0</v>
      </c>
    </row>
    <row r="29" spans="1:21" ht="24.75" thickBot="1">
      <c r="A29" s="2834"/>
      <c r="B29" s="2835"/>
      <c r="C29" s="2836"/>
      <c r="D29" s="182" t="s">
        <v>72</v>
      </c>
      <c r="E29" s="104">
        <f>E28</f>
        <v>0</v>
      </c>
      <c r="F29" s="105">
        <f>SUM(E28:F28)</f>
        <v>0</v>
      </c>
      <c r="G29" s="105">
        <f>SUM(E28:G28)</f>
        <v>0</v>
      </c>
      <c r="H29" s="105">
        <f>SUM(E28:H28)</f>
        <v>0</v>
      </c>
      <c r="I29" s="105">
        <f>SUM(E28:I28)</f>
        <v>0</v>
      </c>
      <c r="J29" s="105">
        <f>SUM(E28:J28)</f>
        <v>0</v>
      </c>
      <c r="K29" s="105">
        <f>SUM(E28:K28)</f>
        <v>0</v>
      </c>
      <c r="L29" s="105">
        <f>SUM(E28:L28)</f>
        <v>0</v>
      </c>
      <c r="M29" s="105">
        <f>SUM(E28:M28)</f>
        <v>0</v>
      </c>
      <c r="N29" s="105">
        <f>SUM(E28:N28)</f>
        <v>0</v>
      </c>
      <c r="O29" s="105">
        <f>SUM(E28:O28)</f>
        <v>0</v>
      </c>
      <c r="P29" s="106">
        <f>SUM(E28:P28)</f>
        <v>0</v>
      </c>
      <c r="Q29" s="564"/>
      <c r="R29" s="565"/>
      <c r="S29" s="2840"/>
    </row>
    <row r="30" spans="1:21" hidden="1">
      <c r="Q30" s="2847" t="s">
        <v>719</v>
      </c>
      <c r="R30" s="2847"/>
      <c r="S30" s="2847"/>
      <c r="T30" s="123"/>
    </row>
    <row r="31" spans="1:21" hidden="1">
      <c r="Q31" s="458"/>
      <c r="R31" s="865"/>
      <c r="S31" s="275"/>
    </row>
    <row r="32" spans="1:21" hidden="1">
      <c r="Q32" s="2829" t="s">
        <v>720</v>
      </c>
      <c r="R32" s="2829"/>
      <c r="S32" s="2829"/>
    </row>
    <row r="33" spans="17:19" hidden="1">
      <c r="Q33" s="2830" t="s">
        <v>722</v>
      </c>
      <c r="R33" s="2830"/>
      <c r="S33" s="2830"/>
    </row>
  </sheetData>
  <mergeCells count="41">
    <mergeCell ref="Q30:S30"/>
    <mergeCell ref="Q32:S32"/>
    <mergeCell ref="Q33:S33"/>
    <mergeCell ref="A3:B5"/>
    <mergeCell ref="C3:S3"/>
    <mergeCell ref="C4:S4"/>
    <mergeCell ref="C5:S5"/>
    <mergeCell ref="A25:C25"/>
    <mergeCell ref="Q23:R23"/>
    <mergeCell ref="Q18:S18"/>
    <mergeCell ref="A19:C19"/>
    <mergeCell ref="A20:C20"/>
    <mergeCell ref="Q20:S20"/>
    <mergeCell ref="A21:C21"/>
    <mergeCell ref="Q21:R21"/>
    <mergeCell ref="Q22:R22"/>
    <mergeCell ref="A18:C18"/>
    <mergeCell ref="A14:C14"/>
    <mergeCell ref="A15:C15"/>
    <mergeCell ref="Q15:S15"/>
    <mergeCell ref="A17:C17"/>
    <mergeCell ref="A13:C13"/>
    <mergeCell ref="A1:S1"/>
    <mergeCell ref="A2:S2"/>
    <mergeCell ref="Q6:S6"/>
    <mergeCell ref="Q7:S7"/>
    <mergeCell ref="A10:C11"/>
    <mergeCell ref="E10:P10"/>
    <mergeCell ref="Q11:R11"/>
    <mergeCell ref="A12:C12"/>
    <mergeCell ref="Q12:R12"/>
    <mergeCell ref="A6:B7"/>
    <mergeCell ref="C6:P7"/>
    <mergeCell ref="A8:B9"/>
    <mergeCell ref="C8:P9"/>
    <mergeCell ref="A26:C27"/>
    <mergeCell ref="Q25:S25"/>
    <mergeCell ref="Q27:S27"/>
    <mergeCell ref="A28:C29"/>
    <mergeCell ref="Q28:R28"/>
    <mergeCell ref="S28:S29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&amp;C&amp;"-,ตัวหนา"&amp;26&amp;KFF0000ยกเลิก&amp;R&amp;"Angsana New,ธรรมดา"&amp;18 19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T37"/>
  <sheetViews>
    <sheetView view="pageLayout" zoomScale="70" zoomScaleNormal="90" zoomScalePageLayoutView="70" workbookViewId="0">
      <selection activeCell="A5" sqref="A5:P6"/>
    </sheetView>
  </sheetViews>
  <sheetFormatPr defaultColWidth="8.5703125" defaultRowHeight="24"/>
  <cols>
    <col min="1" max="1" width="8.5703125" style="15"/>
    <col min="2" max="2" width="16.42578125" style="15" customWidth="1"/>
    <col min="3" max="3" width="31.42578125" style="15" customWidth="1"/>
    <col min="4" max="4" width="17.42578125" style="15" customWidth="1"/>
    <col min="5" max="5" width="4" style="15" bestFit="1" customWidth="1"/>
    <col min="6" max="6" width="4.140625" style="15" bestFit="1" customWidth="1"/>
    <col min="7" max="7" width="3.85546875" style="15" bestFit="1" customWidth="1"/>
    <col min="8" max="8" width="4" style="15" bestFit="1" customWidth="1"/>
    <col min="9" max="9" width="4.140625" style="15" bestFit="1" customWidth="1"/>
    <col min="10" max="10" width="4" style="15" bestFit="1" customWidth="1"/>
    <col min="11" max="11" width="4.42578125" style="15" bestFit="1" customWidth="1"/>
    <col min="12" max="12" width="4.140625" style="15" bestFit="1" customWidth="1"/>
    <col min="13" max="13" width="4" style="15" bestFit="1" customWidth="1"/>
    <col min="14" max="14" width="3.85546875" style="15" bestFit="1" customWidth="1"/>
    <col min="15" max="15" width="4" style="15" bestFit="1" customWidth="1"/>
    <col min="16" max="16" width="3.85546875" style="15" bestFit="1" customWidth="1"/>
    <col min="17" max="17" width="8.5703125" style="15"/>
    <col min="18" max="18" width="21.42578125" style="15" customWidth="1"/>
    <col min="19" max="19" width="29.140625" style="15" customWidth="1"/>
    <col min="20" max="16384" width="8.5703125" style="15"/>
  </cols>
  <sheetData>
    <row r="1" spans="1:20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20" ht="24.75" thickBot="1">
      <c r="A2" s="2996" t="s">
        <v>433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20">
      <c r="A3" s="2855" t="s">
        <v>156</v>
      </c>
      <c r="B3" s="2856"/>
      <c r="C3" s="3031" t="s">
        <v>478</v>
      </c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20">
      <c r="A4" s="3168"/>
      <c r="B4" s="3169"/>
      <c r="C4" s="3127" t="s">
        <v>434</v>
      </c>
      <c r="D4" s="3127"/>
      <c r="E4" s="3127"/>
      <c r="F4" s="3127"/>
      <c r="G4" s="3127"/>
      <c r="H4" s="3127"/>
      <c r="I4" s="3127"/>
      <c r="J4" s="3127"/>
      <c r="K4" s="3127"/>
      <c r="L4" s="3127"/>
      <c r="M4" s="3127"/>
      <c r="N4" s="3127"/>
      <c r="O4" s="3127"/>
      <c r="P4" s="3127"/>
      <c r="Q4" s="3127"/>
      <c r="R4" s="3127"/>
      <c r="S4" s="3128"/>
    </row>
    <row r="5" spans="1:20" ht="24.75" thickBot="1">
      <c r="A5" s="3028"/>
      <c r="B5" s="3029"/>
      <c r="C5" s="3033" t="s">
        <v>435</v>
      </c>
      <c r="D5" s="3033"/>
      <c r="E5" s="3033"/>
      <c r="F5" s="3033"/>
      <c r="G5" s="3033"/>
      <c r="H5" s="3033"/>
      <c r="I5" s="3033"/>
      <c r="J5" s="3033"/>
      <c r="K5" s="3033"/>
      <c r="L5" s="3033"/>
      <c r="M5" s="3033"/>
      <c r="N5" s="3033"/>
      <c r="O5" s="3033"/>
      <c r="P5" s="3033"/>
      <c r="Q5" s="3033"/>
      <c r="R5" s="3033"/>
      <c r="S5" s="3034"/>
    </row>
    <row r="6" spans="1:20">
      <c r="A6" s="892" t="s">
        <v>231</v>
      </c>
      <c r="B6" s="395"/>
      <c r="C6" s="3020" t="s">
        <v>704</v>
      </c>
      <c r="D6" s="3020"/>
      <c r="E6" s="3020"/>
      <c r="F6" s="3020"/>
      <c r="G6" s="3020"/>
      <c r="H6" s="3020"/>
      <c r="I6" s="3020"/>
      <c r="J6" s="3020"/>
      <c r="K6" s="3020"/>
      <c r="L6" s="3020"/>
      <c r="M6" s="3020"/>
      <c r="N6" s="3020"/>
      <c r="O6" s="3020"/>
      <c r="P6" s="3021"/>
      <c r="Q6" s="3019" t="s">
        <v>564</v>
      </c>
      <c r="R6" s="3020"/>
      <c r="S6" s="3021"/>
    </row>
    <row r="7" spans="1:20">
      <c r="A7" s="2871" t="s">
        <v>62</v>
      </c>
      <c r="B7" s="2872"/>
      <c r="C7" s="3023" t="s">
        <v>436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3628" t="s">
        <v>391</v>
      </c>
      <c r="R7" s="2897"/>
      <c r="S7" s="3629"/>
    </row>
    <row r="8" spans="1:20">
      <c r="A8" s="2993"/>
      <c r="B8" s="2994"/>
      <c r="C8" s="3110" t="s">
        <v>437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73" t="s">
        <v>613</v>
      </c>
      <c r="R8" s="208"/>
      <c r="S8" s="75"/>
      <c r="T8" s="123"/>
    </row>
    <row r="9" spans="1:20" ht="24.75" thickBot="1">
      <c r="A9" s="2873"/>
      <c r="B9" s="2874"/>
      <c r="C9" s="3738" t="s">
        <v>438</v>
      </c>
      <c r="D9" s="3738"/>
      <c r="E9" s="3739"/>
      <c r="F9" s="3739"/>
      <c r="G9" s="3739"/>
      <c r="H9" s="3739"/>
      <c r="I9" s="3739"/>
      <c r="J9" s="3739"/>
      <c r="K9" s="3739"/>
      <c r="L9" s="3739"/>
      <c r="M9" s="3739"/>
      <c r="N9" s="3739"/>
      <c r="O9" s="3739"/>
      <c r="P9" s="3739"/>
      <c r="Q9" s="2954" t="s">
        <v>59</v>
      </c>
      <c r="R9" s="2955"/>
      <c r="S9" s="2956"/>
    </row>
    <row r="10" spans="1:20">
      <c r="A10" s="2903" t="s">
        <v>499</v>
      </c>
      <c r="B10" s="2904"/>
      <c r="C10" s="2904"/>
      <c r="D10" s="202" t="s">
        <v>585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496"/>
      <c r="R10" s="456"/>
      <c r="S10" s="629"/>
    </row>
    <row r="11" spans="1:20" ht="24.75" thickBot="1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1007"/>
      <c r="S11" s="1006"/>
    </row>
    <row r="12" spans="1:20" ht="24.75" thickBot="1">
      <c r="A12" s="3613" t="s">
        <v>439</v>
      </c>
      <c r="B12" s="3614"/>
      <c r="C12" s="3615"/>
      <c r="D12" s="198">
        <v>20</v>
      </c>
      <c r="E12" s="351"/>
      <c r="F12" s="710"/>
      <c r="G12" s="995">
        <v>20</v>
      </c>
      <c r="H12" s="1030"/>
      <c r="I12" s="115"/>
      <c r="J12" s="478"/>
      <c r="K12" s="115"/>
      <c r="L12" s="115"/>
      <c r="M12" s="115"/>
      <c r="N12" s="115"/>
      <c r="O12" s="115"/>
      <c r="P12" s="218"/>
      <c r="Q12" s="324" t="s">
        <v>525</v>
      </c>
      <c r="R12" s="325"/>
      <c r="S12" s="326" t="s">
        <v>502</v>
      </c>
    </row>
    <row r="13" spans="1:20">
      <c r="A13" s="3114" t="s">
        <v>440</v>
      </c>
      <c r="B13" s="3115"/>
      <c r="C13" s="3116"/>
      <c r="D13" s="199">
        <v>20</v>
      </c>
      <c r="E13" s="219"/>
      <c r="F13" s="580"/>
      <c r="G13" s="579"/>
      <c r="H13" s="289">
        <v>20</v>
      </c>
      <c r="I13" s="579"/>
      <c r="J13" s="713"/>
      <c r="K13" s="248"/>
      <c r="L13" s="248"/>
      <c r="M13" s="248"/>
      <c r="N13" s="248"/>
      <c r="O13" s="248"/>
      <c r="P13" s="224"/>
      <c r="Q13" s="2951" t="s">
        <v>441</v>
      </c>
      <c r="R13" s="3117"/>
      <c r="S13" s="512" t="s">
        <v>442</v>
      </c>
    </row>
    <row r="14" spans="1:20">
      <c r="A14" s="3052" t="s">
        <v>751</v>
      </c>
      <c r="B14" s="3053"/>
      <c r="C14" s="3054"/>
      <c r="D14" s="200">
        <v>20</v>
      </c>
      <c r="E14" s="77"/>
      <c r="F14" s="251"/>
      <c r="G14" s="883"/>
      <c r="H14" s="251"/>
      <c r="I14" s="289">
        <v>20</v>
      </c>
      <c r="J14" s="256"/>
      <c r="K14" s="149"/>
      <c r="L14" s="149"/>
      <c r="M14" s="149"/>
      <c r="N14" s="883"/>
      <c r="O14" s="883"/>
      <c r="P14" s="78"/>
      <c r="Q14" s="2964"/>
      <c r="R14" s="3098"/>
      <c r="S14" s="370"/>
    </row>
    <row r="15" spans="1:20">
      <c r="A15" s="870" t="s">
        <v>785</v>
      </c>
      <c r="B15" s="871"/>
      <c r="C15" s="872"/>
      <c r="D15" s="200"/>
      <c r="E15" s="77"/>
      <c r="F15" s="251"/>
      <c r="G15" s="883"/>
      <c r="H15" s="251"/>
      <c r="I15" s="289"/>
      <c r="J15" s="291"/>
      <c r="K15" s="289"/>
      <c r="L15" s="289"/>
      <c r="M15" s="289"/>
      <c r="N15" s="289"/>
      <c r="O15" s="289"/>
      <c r="P15" s="286"/>
      <c r="Q15" s="873"/>
      <c r="R15" s="874"/>
      <c r="S15" s="370"/>
    </row>
    <row r="16" spans="1:20" ht="24.75" thickBot="1">
      <c r="A16" s="870" t="s">
        <v>443</v>
      </c>
      <c r="B16" s="871"/>
      <c r="C16" s="872"/>
      <c r="D16" s="200">
        <v>10</v>
      </c>
      <c r="E16" s="77"/>
      <c r="F16" s="251"/>
      <c r="G16" s="883"/>
      <c r="H16" s="251"/>
      <c r="I16" s="149"/>
      <c r="J16" s="256"/>
      <c r="K16" s="149"/>
      <c r="L16" s="289">
        <v>5</v>
      </c>
      <c r="M16" s="289">
        <v>5</v>
      </c>
      <c r="N16" s="883"/>
      <c r="O16" s="883"/>
      <c r="P16" s="78"/>
      <c r="Q16" s="738"/>
      <c r="R16" s="725"/>
      <c r="S16" s="365"/>
    </row>
    <row r="17" spans="1:20" ht="24.75" thickBot="1">
      <c r="A17" s="870" t="s">
        <v>444</v>
      </c>
      <c r="B17" s="871"/>
      <c r="C17" s="872"/>
      <c r="D17" s="200">
        <v>20</v>
      </c>
      <c r="E17" s="77"/>
      <c r="F17" s="251"/>
      <c r="G17" s="883"/>
      <c r="H17" s="251"/>
      <c r="I17" s="149"/>
      <c r="J17" s="256"/>
      <c r="K17" s="149"/>
      <c r="L17" s="149"/>
      <c r="M17" s="289">
        <v>20</v>
      </c>
      <c r="N17" s="883"/>
      <c r="O17" s="883"/>
      <c r="P17" s="78"/>
      <c r="Q17" s="324" t="s">
        <v>510</v>
      </c>
      <c r="R17" s="325"/>
      <c r="S17" s="517"/>
    </row>
    <row r="18" spans="1:20">
      <c r="A18" s="3052" t="s">
        <v>445</v>
      </c>
      <c r="B18" s="3053"/>
      <c r="C18" s="3054"/>
      <c r="D18" s="200">
        <v>10</v>
      </c>
      <c r="E18" s="77"/>
      <c r="F18" s="255"/>
      <c r="G18" s="883"/>
      <c r="H18" s="251"/>
      <c r="I18" s="883"/>
      <c r="J18" s="252"/>
      <c r="K18" s="883"/>
      <c r="L18" s="149"/>
      <c r="M18" s="149"/>
      <c r="N18" s="289">
        <v>10</v>
      </c>
      <c r="O18" s="149"/>
      <c r="P18" s="230"/>
      <c r="Q18" s="121" t="s">
        <v>446</v>
      </c>
      <c r="R18" s="208"/>
      <c r="S18" s="188"/>
    </row>
    <row r="19" spans="1:20" ht="24.75" thickBot="1">
      <c r="A19" s="870"/>
      <c r="B19" s="871"/>
      <c r="C19" s="872"/>
      <c r="D19" s="200"/>
      <c r="E19" s="77"/>
      <c r="F19" s="226"/>
      <c r="G19" s="77"/>
      <c r="H19" s="231"/>
      <c r="I19" s="77"/>
      <c r="J19" s="231"/>
      <c r="K19" s="568"/>
      <c r="L19" s="505"/>
      <c r="M19" s="505"/>
      <c r="N19" s="505"/>
      <c r="O19" s="505"/>
      <c r="P19" s="230"/>
      <c r="Q19" s="389"/>
      <c r="R19" s="469"/>
      <c r="S19" s="390"/>
    </row>
    <row r="20" spans="1:20" ht="24.75" thickBot="1">
      <c r="A20" s="870"/>
      <c r="B20" s="871"/>
      <c r="C20" s="872"/>
      <c r="D20" s="200"/>
      <c r="E20" s="77"/>
      <c r="F20" s="226"/>
      <c r="G20" s="77"/>
      <c r="H20" s="231"/>
      <c r="I20" s="77"/>
      <c r="J20" s="231"/>
      <c r="K20" s="568"/>
      <c r="L20" s="505"/>
      <c r="M20" s="505"/>
      <c r="N20" s="505"/>
      <c r="O20" s="505"/>
      <c r="P20" s="230"/>
      <c r="Q20" s="324" t="s">
        <v>511</v>
      </c>
      <c r="R20" s="325"/>
      <c r="S20" s="517"/>
    </row>
    <row r="21" spans="1:20">
      <c r="A21" s="870"/>
      <c r="B21" s="871"/>
      <c r="C21" s="872"/>
      <c r="D21" s="200"/>
      <c r="E21" s="77"/>
      <c r="F21" s="226"/>
      <c r="G21" s="77"/>
      <c r="H21" s="231"/>
      <c r="I21" s="77"/>
      <c r="J21" s="231"/>
      <c r="K21" s="568"/>
      <c r="L21" s="505"/>
      <c r="M21" s="505"/>
      <c r="N21" s="505"/>
      <c r="O21" s="505"/>
      <c r="P21" s="230"/>
      <c r="R21" s="208"/>
      <c r="S21" s="188"/>
    </row>
    <row r="22" spans="1:20" ht="24.75" thickBot="1">
      <c r="A22" s="870"/>
      <c r="B22" s="871"/>
      <c r="C22" s="872"/>
      <c r="D22" s="200"/>
      <c r="E22" s="77"/>
      <c r="F22" s="226"/>
      <c r="G22" s="77"/>
      <c r="H22" s="231"/>
      <c r="I22" s="77"/>
      <c r="J22" s="231"/>
      <c r="K22" s="568"/>
      <c r="L22" s="505"/>
      <c r="M22" s="505"/>
      <c r="N22" s="505"/>
      <c r="O22" s="505"/>
      <c r="P22" s="230"/>
      <c r="Q22" s="1004"/>
      <c r="R22" s="74"/>
      <c r="S22" s="75"/>
    </row>
    <row r="23" spans="1:20" ht="24.75" thickBot="1">
      <c r="A23" s="870"/>
      <c r="B23" s="871"/>
      <c r="C23" s="872"/>
      <c r="D23" s="200"/>
      <c r="E23" s="77"/>
      <c r="F23" s="226"/>
      <c r="G23" s="77"/>
      <c r="H23" s="231"/>
      <c r="I23" s="77"/>
      <c r="J23" s="231"/>
      <c r="K23" s="568"/>
      <c r="L23" s="505"/>
      <c r="M23" s="505"/>
      <c r="N23" s="505"/>
      <c r="O23" s="505"/>
      <c r="P23" s="230"/>
      <c r="Q23" s="878" t="s">
        <v>504</v>
      </c>
      <c r="R23" s="879"/>
      <c r="S23" s="880"/>
    </row>
    <row r="24" spans="1:20">
      <c r="A24" s="870"/>
      <c r="B24" s="871"/>
      <c r="C24" s="872"/>
      <c r="D24" s="200"/>
      <c r="E24" s="77"/>
      <c r="F24" s="226"/>
      <c r="G24" s="77"/>
      <c r="H24" s="231"/>
      <c r="I24" s="77"/>
      <c r="J24" s="231"/>
      <c r="K24" s="568"/>
      <c r="L24" s="505"/>
      <c r="M24" s="505"/>
      <c r="N24" s="505"/>
      <c r="O24" s="505"/>
      <c r="P24" s="230"/>
      <c r="Q24" s="3112" t="s">
        <v>12</v>
      </c>
      <c r="R24" s="3113"/>
      <c r="S24" s="213" t="s">
        <v>13</v>
      </c>
    </row>
    <row r="25" spans="1:20">
      <c r="A25" s="870"/>
      <c r="B25" s="871"/>
      <c r="C25" s="872"/>
      <c r="D25" s="200"/>
      <c r="E25" s="77"/>
      <c r="F25" s="226"/>
      <c r="G25" s="77"/>
      <c r="H25" s="231"/>
      <c r="I25" s="77"/>
      <c r="J25" s="231"/>
      <c r="K25" s="568"/>
      <c r="L25" s="505"/>
      <c r="M25" s="505"/>
      <c r="N25" s="505"/>
      <c r="O25" s="505"/>
      <c r="P25" s="230"/>
      <c r="Q25" s="888"/>
      <c r="R25" s="886"/>
      <c r="S25" s="86"/>
    </row>
    <row r="26" spans="1:20">
      <c r="A26" s="870"/>
      <c r="B26" s="871"/>
      <c r="C26" s="872"/>
      <c r="D26" s="200"/>
      <c r="E26" s="77"/>
      <c r="F26" s="226"/>
      <c r="G26" s="77"/>
      <c r="H26" s="231"/>
      <c r="I26" s="77"/>
      <c r="J26" s="231"/>
      <c r="K26" s="568"/>
      <c r="L26" s="505"/>
      <c r="M26" s="505"/>
      <c r="N26" s="505"/>
      <c r="O26" s="505"/>
      <c r="P26" s="230"/>
      <c r="Q26" s="885"/>
      <c r="R26" s="886"/>
      <c r="S26" s="86"/>
    </row>
    <row r="27" spans="1:20" ht="24.75" thickBot="1">
      <c r="A27" s="870"/>
      <c r="B27" s="871"/>
      <c r="C27" s="872"/>
      <c r="D27" s="200"/>
      <c r="E27" s="77"/>
      <c r="F27" s="226"/>
      <c r="G27" s="77"/>
      <c r="H27" s="231"/>
      <c r="I27" s="77"/>
      <c r="J27" s="231"/>
      <c r="K27" s="568"/>
      <c r="L27" s="505"/>
      <c r="M27" s="505"/>
      <c r="N27" s="505"/>
      <c r="O27" s="505"/>
      <c r="P27" s="347"/>
      <c r="Q27" s="881" t="s">
        <v>14</v>
      </c>
      <c r="R27" s="882"/>
      <c r="S27" s="842"/>
    </row>
    <row r="28" spans="1:20" ht="24.75" thickBot="1">
      <c r="A28" s="3593" t="s">
        <v>61</v>
      </c>
      <c r="B28" s="3594"/>
      <c r="C28" s="3595"/>
      <c r="D28" s="112">
        <f>SUM(D12:D27)</f>
        <v>100</v>
      </c>
      <c r="E28" s="664"/>
      <c r="F28" s="665"/>
      <c r="G28" s="664"/>
      <c r="H28" s="665"/>
      <c r="I28" s="664"/>
      <c r="J28" s="665"/>
      <c r="K28" s="666"/>
      <c r="L28" s="666"/>
      <c r="M28" s="666"/>
      <c r="N28" s="666"/>
      <c r="O28" s="666"/>
      <c r="P28" s="726"/>
      <c r="Q28" s="878" t="s">
        <v>563</v>
      </c>
      <c r="R28" s="879"/>
      <c r="S28" s="880"/>
    </row>
    <row r="29" spans="1:20">
      <c r="A29" s="2885" t="s">
        <v>484</v>
      </c>
      <c r="B29" s="2886"/>
      <c r="C29" s="2887"/>
      <c r="D29" s="172" t="s">
        <v>68</v>
      </c>
      <c r="E29" s="97">
        <v>0</v>
      </c>
      <c r="F29" s="97">
        <v>0</v>
      </c>
      <c r="G29" s="97">
        <f>+G12</f>
        <v>20</v>
      </c>
      <c r="H29" s="97">
        <f>+H13</f>
        <v>20</v>
      </c>
      <c r="I29" s="97">
        <f>+I14</f>
        <v>20</v>
      </c>
      <c r="J29" s="97">
        <f>+J14</f>
        <v>0</v>
      </c>
      <c r="K29" s="97">
        <f>+K14</f>
        <v>0</v>
      </c>
      <c r="L29" s="97">
        <f>+L16</f>
        <v>5</v>
      </c>
      <c r="M29" s="97">
        <f>+M16+M17</f>
        <v>25</v>
      </c>
      <c r="N29" s="97">
        <f>+N18</f>
        <v>10</v>
      </c>
      <c r="O29" s="97"/>
      <c r="P29" s="98"/>
      <c r="Q29" s="875"/>
      <c r="R29" s="876"/>
      <c r="S29" s="877"/>
    </row>
    <row r="30" spans="1:20">
      <c r="A30" s="2888"/>
      <c r="B30" s="2889"/>
      <c r="C30" s="2890"/>
      <c r="D30" s="175" t="s">
        <v>69</v>
      </c>
      <c r="E30" s="99">
        <f>E29</f>
        <v>0</v>
      </c>
      <c r="F30" s="97">
        <f>SUM(E29:F29)</f>
        <v>0</v>
      </c>
      <c r="G30" s="97">
        <f>SUM(E29:G29)</f>
        <v>20</v>
      </c>
      <c r="H30" s="97">
        <f>SUM(E29:H29)</f>
        <v>40</v>
      </c>
      <c r="I30" s="97">
        <f>SUM(E29:I29)</f>
        <v>60</v>
      </c>
      <c r="J30" s="97">
        <f>SUM(E29:J29)</f>
        <v>60</v>
      </c>
      <c r="K30" s="97">
        <f>SUM(E29:K29)</f>
        <v>60</v>
      </c>
      <c r="L30" s="97">
        <f>SUM(E29:L29)</f>
        <v>65</v>
      </c>
      <c r="M30" s="97">
        <f>SUM(E29:M29)</f>
        <v>90</v>
      </c>
      <c r="N30" s="97">
        <f>SUM(E29:N29)</f>
        <v>100</v>
      </c>
      <c r="O30" s="97">
        <f>SUM(E29:O29)</f>
        <v>100</v>
      </c>
      <c r="P30" s="98">
        <f>SUM(E29:P29)</f>
        <v>100</v>
      </c>
      <c r="Q30" s="276"/>
      <c r="R30" s="123"/>
      <c r="S30" s="277"/>
      <c r="T30" s="123"/>
    </row>
    <row r="31" spans="1:20">
      <c r="A31" s="2831" t="s">
        <v>487</v>
      </c>
      <c r="B31" s="2832"/>
      <c r="C31" s="2833"/>
      <c r="D31" s="177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3"/>
      <c r="Q31" s="2837" t="s">
        <v>617</v>
      </c>
      <c r="R31" s="2838"/>
      <c r="S31" s="2839">
        <v>0</v>
      </c>
      <c r="T31" s="123"/>
    </row>
    <row r="32" spans="1:20" ht="24.75" thickBot="1">
      <c r="A32" s="2834"/>
      <c r="B32" s="2835"/>
      <c r="C32" s="2836"/>
      <c r="D32" s="182" t="s">
        <v>447</v>
      </c>
      <c r="E32" s="104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6"/>
      <c r="Q32" s="197" t="s">
        <v>470</v>
      </c>
      <c r="R32" s="201"/>
      <c r="S32" s="2840"/>
    </row>
    <row r="33" spans="17:19" ht="20.25" hidden="1" customHeight="1">
      <c r="Q33" s="2847" t="s">
        <v>719</v>
      </c>
      <c r="R33" s="2847"/>
      <c r="S33" s="2847"/>
    </row>
    <row r="34" spans="17:19" hidden="1">
      <c r="Q34" s="458"/>
      <c r="R34" s="865"/>
      <c r="S34" s="275"/>
    </row>
    <row r="35" spans="17:19" hidden="1">
      <c r="Q35" s="2829" t="s">
        <v>720</v>
      </c>
      <c r="R35" s="2829"/>
      <c r="S35" s="2829"/>
    </row>
    <row r="36" spans="17:19" hidden="1">
      <c r="Q36" s="2830" t="s">
        <v>722</v>
      </c>
      <c r="R36" s="2830"/>
      <c r="S36" s="2830"/>
    </row>
    <row r="37" spans="17:19" hidden="1"/>
  </sheetData>
  <mergeCells count="31">
    <mergeCell ref="A7:B9"/>
    <mergeCell ref="Q9:S9"/>
    <mergeCell ref="Q13:R13"/>
    <mergeCell ref="Q14:R14"/>
    <mergeCell ref="Q24:R24"/>
    <mergeCell ref="A18:C18"/>
    <mergeCell ref="C9:P9"/>
    <mergeCell ref="Q33:S33"/>
    <mergeCell ref="Q35:S35"/>
    <mergeCell ref="Q36:S36"/>
    <mergeCell ref="A10:C11"/>
    <mergeCell ref="E10:P10"/>
    <mergeCell ref="A12:C12"/>
    <mergeCell ref="A31:C32"/>
    <mergeCell ref="Q31:R31"/>
    <mergeCell ref="S31:S32"/>
    <mergeCell ref="A13:C13"/>
    <mergeCell ref="A14:C14"/>
    <mergeCell ref="A28:C28"/>
    <mergeCell ref="A29:C30"/>
    <mergeCell ref="A1:S1"/>
    <mergeCell ref="A2:S2"/>
    <mergeCell ref="A3:B5"/>
    <mergeCell ref="C3:S3"/>
    <mergeCell ref="C4:S4"/>
    <mergeCell ref="C5:S5"/>
    <mergeCell ref="C6:P6"/>
    <mergeCell ref="Q6:S6"/>
    <mergeCell ref="C7:P7"/>
    <mergeCell ref="C8:P8"/>
    <mergeCell ref="Q7:S7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2" orientation="landscape" r:id="rId1"/>
  <headerFooter scaleWithDoc="0" alignWithMargins="0">
    <oddHeader>&amp;C&amp;"-,ตัวหนา"&amp;24&amp;KFF0000ยกเลิก&amp;R&amp;"Angsana New,ธรรมดา"&amp;18 20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AB33"/>
  <sheetViews>
    <sheetView view="pageBreakPreview" topLeftCell="A10" zoomScale="90" zoomScaleNormal="62" zoomScaleSheetLayoutView="90" zoomScalePageLayoutView="62" workbookViewId="0">
      <selection activeCell="A5" sqref="A5:P6"/>
    </sheetView>
  </sheetViews>
  <sheetFormatPr defaultColWidth="8.85546875" defaultRowHeight="15"/>
  <cols>
    <col min="2" max="2" width="17.140625" customWidth="1"/>
    <col min="3" max="3" width="37.5703125" customWidth="1"/>
    <col min="4" max="4" width="16.42578125" bestFit="1" customWidth="1"/>
    <col min="5" max="6" width="4.85546875" bestFit="1" customWidth="1"/>
    <col min="7" max="8" width="4.5703125" bestFit="1" customWidth="1"/>
    <col min="9" max="9" width="5" bestFit="1" customWidth="1"/>
    <col min="10" max="10" width="4.5703125" bestFit="1" customWidth="1"/>
    <col min="11" max="12" width="5" bestFit="1" customWidth="1"/>
    <col min="13" max="13" width="4.42578125" bestFit="1" customWidth="1"/>
    <col min="14" max="14" width="4.85546875" bestFit="1" customWidth="1"/>
    <col min="15" max="15" width="4.5703125" bestFit="1" customWidth="1"/>
    <col min="16" max="16" width="4.42578125" bestFit="1" customWidth="1"/>
    <col min="18" max="18" width="16.5703125" customWidth="1"/>
    <col min="19" max="19" width="22.5703125" customWidth="1"/>
  </cols>
  <sheetData>
    <row r="1" spans="1:19" ht="24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433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ht="24">
      <c r="A3" s="2855" t="s">
        <v>156</v>
      </c>
      <c r="B3" s="2856"/>
      <c r="C3" s="3031"/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 ht="24">
      <c r="A4" s="3168"/>
      <c r="B4" s="3169"/>
      <c r="C4" s="3127" t="s">
        <v>922</v>
      </c>
      <c r="D4" s="3127"/>
      <c r="E4" s="3127"/>
      <c r="F4" s="3127"/>
      <c r="G4" s="3127"/>
      <c r="H4" s="3127"/>
      <c r="I4" s="3127"/>
      <c r="J4" s="3127"/>
      <c r="K4" s="3127"/>
      <c r="L4" s="3127"/>
      <c r="M4" s="3127"/>
      <c r="N4" s="3127"/>
      <c r="O4" s="3127"/>
      <c r="P4" s="3127"/>
      <c r="Q4" s="3127"/>
      <c r="R4" s="3127"/>
      <c r="S4" s="3128"/>
    </row>
    <row r="5" spans="1:19" ht="24.75" thickBot="1">
      <c r="A5" s="3028"/>
      <c r="B5" s="3029"/>
      <c r="C5" s="3033"/>
      <c r="D5" s="3033"/>
      <c r="E5" s="3033"/>
      <c r="F5" s="3033"/>
      <c r="G5" s="3033"/>
      <c r="H5" s="3033"/>
      <c r="I5" s="3033"/>
      <c r="J5" s="3033"/>
      <c r="K5" s="3033"/>
      <c r="L5" s="3033"/>
      <c r="M5" s="3033"/>
      <c r="N5" s="3033"/>
      <c r="O5" s="3033"/>
      <c r="P5" s="3033"/>
      <c r="Q5" s="3033"/>
      <c r="R5" s="3033"/>
      <c r="S5" s="3034"/>
    </row>
    <row r="6" spans="1:19" ht="24">
      <c r="A6" s="1174" t="s">
        <v>231</v>
      </c>
      <c r="B6" s="395"/>
      <c r="C6" s="3020" t="s">
        <v>923</v>
      </c>
      <c r="D6" s="3020"/>
      <c r="E6" s="3020"/>
      <c r="F6" s="3020"/>
      <c r="G6" s="3020"/>
      <c r="H6" s="3020"/>
      <c r="I6" s="3020"/>
      <c r="J6" s="3020"/>
      <c r="K6" s="3020"/>
      <c r="L6" s="3020"/>
      <c r="M6" s="3020"/>
      <c r="N6" s="3020"/>
      <c r="O6" s="3020"/>
      <c r="P6" s="3021"/>
      <c r="Q6" s="3019" t="s">
        <v>564</v>
      </c>
      <c r="R6" s="3020"/>
      <c r="S6" s="3021"/>
    </row>
    <row r="7" spans="1:19" ht="24">
      <c r="A7" s="2871" t="s">
        <v>62</v>
      </c>
      <c r="B7" s="2872"/>
      <c r="C7" s="3023" t="s">
        <v>924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3628" t="s">
        <v>391</v>
      </c>
      <c r="R7" s="2897"/>
      <c r="S7" s="3629"/>
    </row>
    <row r="8" spans="1:19" ht="24">
      <c r="A8" s="2993"/>
      <c r="B8" s="2994"/>
      <c r="C8" s="3110" t="s">
        <v>925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73" t="s">
        <v>613</v>
      </c>
      <c r="R8" s="208"/>
      <c r="S8" s="75"/>
    </row>
    <row r="9" spans="1:19" ht="24">
      <c r="A9" s="2993"/>
      <c r="B9" s="3299"/>
      <c r="C9" s="3751" t="s">
        <v>938</v>
      </c>
      <c r="D9" s="3738"/>
      <c r="E9" s="3739"/>
      <c r="F9" s="3739"/>
      <c r="G9" s="3739"/>
      <c r="H9" s="3739"/>
      <c r="I9" s="3739"/>
      <c r="J9" s="3739"/>
      <c r="K9" s="3739"/>
      <c r="L9" s="3739"/>
      <c r="M9" s="3739"/>
      <c r="N9" s="3739"/>
      <c r="O9" s="3739"/>
      <c r="P9" s="3739"/>
      <c r="Q9" s="2954" t="s">
        <v>1034</v>
      </c>
      <c r="R9" s="2955"/>
      <c r="S9" s="2956"/>
    </row>
    <row r="10" spans="1:19" ht="24.75" thickBot="1">
      <c r="A10" s="1211"/>
      <c r="B10" s="1212"/>
      <c r="C10" s="1229" t="s">
        <v>939</v>
      </c>
      <c r="D10" s="1230"/>
      <c r="E10" s="1225"/>
      <c r="F10" s="1225"/>
      <c r="G10" s="1225"/>
      <c r="H10" s="1225"/>
      <c r="I10" s="1225"/>
      <c r="J10" s="1225"/>
      <c r="K10" s="1225"/>
      <c r="L10" s="1225"/>
      <c r="M10" s="1225"/>
      <c r="N10" s="1225"/>
      <c r="O10" s="1225"/>
      <c r="P10" s="1226"/>
      <c r="Q10" s="1216"/>
      <c r="R10" s="1217"/>
      <c r="S10" s="1218"/>
    </row>
    <row r="11" spans="1:19" ht="24">
      <c r="A11" s="2903" t="s">
        <v>499</v>
      </c>
      <c r="B11" s="2904"/>
      <c r="C11" s="2904"/>
      <c r="D11" s="1178" t="s">
        <v>585</v>
      </c>
      <c r="E11" s="2910" t="s">
        <v>582</v>
      </c>
      <c r="F11" s="2910"/>
      <c r="G11" s="2910"/>
      <c r="H11" s="2910"/>
      <c r="I11" s="2910"/>
      <c r="J11" s="2910"/>
      <c r="K11" s="2910"/>
      <c r="L11" s="2910"/>
      <c r="M11" s="2910"/>
      <c r="N11" s="2910"/>
      <c r="O11" s="2910"/>
      <c r="P11" s="2924"/>
      <c r="Q11" s="496"/>
      <c r="R11" s="456"/>
      <c r="S11" s="629"/>
    </row>
    <row r="12" spans="1:19" ht="24.75" thickBot="1">
      <c r="A12" s="3009"/>
      <c r="B12" s="3010"/>
      <c r="C12" s="3010"/>
      <c r="D12" s="165" t="s">
        <v>486</v>
      </c>
      <c r="E12" s="209" t="s">
        <v>0</v>
      </c>
      <c r="F12" s="210" t="s">
        <v>1</v>
      </c>
      <c r="G12" s="211" t="s">
        <v>2</v>
      </c>
      <c r="H12" s="212" t="s">
        <v>3</v>
      </c>
      <c r="I12" s="212" t="s">
        <v>4</v>
      </c>
      <c r="J12" s="212" t="s">
        <v>5</v>
      </c>
      <c r="K12" s="212" t="s">
        <v>6</v>
      </c>
      <c r="L12" s="212" t="s">
        <v>7</v>
      </c>
      <c r="M12" s="212" t="s">
        <v>8</v>
      </c>
      <c r="N12" s="212" t="s">
        <v>9</v>
      </c>
      <c r="O12" s="212" t="s">
        <v>10</v>
      </c>
      <c r="P12" s="213" t="s">
        <v>11</v>
      </c>
      <c r="Q12" s="1007"/>
      <c r="R12" s="15"/>
      <c r="S12" s="1006"/>
    </row>
    <row r="13" spans="1:19" ht="24.75" thickBot="1">
      <c r="A13" s="3613" t="s">
        <v>1029</v>
      </c>
      <c r="B13" s="3614"/>
      <c r="C13" s="3615"/>
      <c r="D13" s="198">
        <v>40</v>
      </c>
      <c r="E13" s="522">
        <v>20</v>
      </c>
      <c r="F13" s="522">
        <v>20</v>
      </c>
      <c r="G13" s="576"/>
      <c r="H13" s="576"/>
      <c r="I13" s="576"/>
      <c r="J13" s="711"/>
      <c r="K13" s="576"/>
      <c r="L13" s="576"/>
      <c r="M13" s="576"/>
      <c r="N13" s="576"/>
      <c r="O13" s="576"/>
      <c r="P13" s="355"/>
      <c r="Q13" s="324" t="s">
        <v>525</v>
      </c>
      <c r="R13" s="325"/>
      <c r="S13" s="326" t="s">
        <v>502</v>
      </c>
    </row>
    <row r="14" spans="1:19" ht="24">
      <c r="A14" s="3114" t="s">
        <v>926</v>
      </c>
      <c r="B14" s="3115"/>
      <c r="C14" s="3116"/>
      <c r="D14" s="274">
        <v>10</v>
      </c>
      <c r="E14" s="356"/>
      <c r="F14" s="580"/>
      <c r="G14" s="522">
        <v>10</v>
      </c>
      <c r="H14" s="579"/>
      <c r="I14" s="579"/>
      <c r="J14" s="713"/>
      <c r="L14" s="579"/>
      <c r="M14" s="579"/>
      <c r="N14" s="579"/>
      <c r="O14" s="579"/>
      <c r="P14" s="359"/>
      <c r="Q14" s="1257"/>
      <c r="R14" s="114"/>
      <c r="S14" s="1258"/>
    </row>
    <row r="15" spans="1:19" ht="24">
      <c r="A15" s="1171" t="s">
        <v>927</v>
      </c>
      <c r="B15" s="1176"/>
      <c r="C15" s="1177"/>
      <c r="D15" s="274">
        <v>40</v>
      </c>
      <c r="E15" s="356"/>
      <c r="F15" s="580"/>
      <c r="G15" s="579"/>
      <c r="H15" s="579"/>
      <c r="I15" s="579"/>
      <c r="J15" s="522">
        <v>40</v>
      </c>
      <c r="L15" s="1508"/>
      <c r="M15" s="579"/>
      <c r="N15" s="579"/>
      <c r="O15" s="579"/>
      <c r="P15" s="359"/>
      <c r="Q15" s="2964" t="s">
        <v>1030</v>
      </c>
      <c r="R15" s="3098"/>
      <c r="S15" s="76" t="s">
        <v>929</v>
      </c>
    </row>
    <row r="16" spans="1:19" ht="24">
      <c r="A16" s="3637" t="s">
        <v>1033</v>
      </c>
      <c r="B16" s="3638"/>
      <c r="C16" s="3639"/>
      <c r="D16" s="274">
        <v>10</v>
      </c>
      <c r="E16" s="356"/>
      <c r="F16" s="580"/>
      <c r="G16" s="579"/>
      <c r="H16" s="1192"/>
      <c r="I16" s="579"/>
      <c r="J16" s="713"/>
      <c r="K16" s="522">
        <v>5</v>
      </c>
      <c r="L16" s="522">
        <v>5</v>
      </c>
      <c r="M16" s="579"/>
      <c r="N16" s="579"/>
      <c r="O16" s="579"/>
      <c r="P16" s="359"/>
      <c r="Q16" s="79" t="s">
        <v>1031</v>
      </c>
      <c r="R16" s="80"/>
      <c r="S16" s="76" t="s">
        <v>1032</v>
      </c>
    </row>
    <row r="17" spans="1:28" ht="24.75" thickBot="1">
      <c r="D17" s="199"/>
      <c r="E17" s="219"/>
      <c r="F17" s="580"/>
      <c r="G17" s="579"/>
      <c r="H17" s="149"/>
      <c r="I17" s="579"/>
      <c r="J17" s="713"/>
      <c r="K17" s="579"/>
      <c r="M17" s="579"/>
      <c r="N17" s="579"/>
      <c r="O17" s="579"/>
      <c r="P17" s="359"/>
      <c r="Q17" s="1259"/>
      <c r="R17" s="1260"/>
      <c r="S17" s="1262"/>
      <c r="T17" s="1261"/>
    </row>
    <row r="18" spans="1:28" ht="24.75" thickBot="1">
      <c r="A18" s="3052"/>
      <c r="B18" s="3053"/>
      <c r="C18" s="3054"/>
      <c r="D18" s="200"/>
      <c r="E18" s="77"/>
      <c r="F18" s="251"/>
      <c r="G18" s="149"/>
      <c r="H18" s="255"/>
      <c r="I18" s="149"/>
      <c r="J18" s="256"/>
      <c r="K18" s="149"/>
      <c r="L18" s="149"/>
      <c r="M18" s="149"/>
      <c r="N18" s="149"/>
      <c r="O18" s="149"/>
      <c r="P18" s="230"/>
      <c r="Q18" s="324" t="s">
        <v>510</v>
      </c>
      <c r="R18" s="325"/>
      <c r="S18" s="517"/>
    </row>
    <row r="19" spans="1:28" ht="24">
      <c r="B19" s="1172"/>
      <c r="C19" s="1173"/>
      <c r="D19" s="200"/>
      <c r="E19" s="77"/>
      <c r="F19" s="251"/>
      <c r="G19" s="149"/>
      <c r="H19" s="255"/>
      <c r="I19" s="149"/>
      <c r="J19" s="256"/>
      <c r="K19" s="149"/>
      <c r="L19" s="149"/>
      <c r="M19" s="149"/>
      <c r="N19" s="1467"/>
      <c r="O19" s="149"/>
      <c r="P19" s="230"/>
      <c r="Q19" s="121" t="s">
        <v>446</v>
      </c>
      <c r="R19" s="208"/>
      <c r="S19" s="188"/>
    </row>
    <row r="20" spans="1:28" ht="24.75" thickBot="1">
      <c r="A20" s="1171"/>
      <c r="B20" s="1172"/>
      <c r="C20" s="1173"/>
      <c r="D20" s="200"/>
      <c r="E20" s="77"/>
      <c r="F20" s="251"/>
      <c r="G20" s="149"/>
      <c r="H20" s="255"/>
      <c r="I20" s="149"/>
      <c r="J20" s="256"/>
      <c r="K20" s="149"/>
      <c r="L20" s="149"/>
      <c r="M20" s="149"/>
      <c r="N20" s="1467"/>
      <c r="O20" s="149"/>
      <c r="P20" s="230"/>
      <c r="Q20" s="389"/>
      <c r="R20" s="469"/>
      <c r="S20" s="342"/>
    </row>
    <row r="21" spans="1:28" ht="24.75" thickBot="1">
      <c r="A21" s="1171"/>
      <c r="B21" s="1172"/>
      <c r="C21" s="1173"/>
      <c r="D21" s="200"/>
      <c r="E21" s="77"/>
      <c r="F21" s="251"/>
      <c r="G21" s="149"/>
      <c r="H21" s="255"/>
      <c r="I21" s="149"/>
      <c r="J21" s="256"/>
      <c r="K21" s="149"/>
      <c r="L21" s="149"/>
      <c r="M21" s="149"/>
      <c r="N21" s="149"/>
      <c r="O21" s="149"/>
      <c r="P21" s="230"/>
      <c r="Q21" s="324" t="s">
        <v>511</v>
      </c>
      <c r="R21" s="325"/>
      <c r="S21" s="517"/>
    </row>
    <row r="22" spans="1:28" ht="24">
      <c r="A22" s="3052"/>
      <c r="B22" s="3053"/>
      <c r="C22" s="3054"/>
      <c r="D22" s="200"/>
      <c r="E22" s="77"/>
      <c r="F22" s="255"/>
      <c r="G22" s="149"/>
      <c r="H22" s="255"/>
      <c r="I22" s="149"/>
      <c r="J22" s="256"/>
      <c r="K22" s="149"/>
      <c r="L22" s="149"/>
      <c r="M22" s="149"/>
      <c r="N22" s="149"/>
      <c r="O22" s="149"/>
      <c r="P22" s="230"/>
      <c r="Q22" s="15"/>
      <c r="R22" s="208"/>
      <c r="S22" s="188"/>
    </row>
    <row r="23" spans="1:28" ht="24.75" thickBot="1">
      <c r="A23" s="1171"/>
      <c r="B23" s="1172"/>
      <c r="C23" s="1173"/>
      <c r="D23" s="200"/>
      <c r="E23" s="77"/>
      <c r="F23" s="226"/>
      <c r="G23" s="225"/>
      <c r="H23" s="226"/>
      <c r="I23" s="225"/>
      <c r="J23" s="226"/>
      <c r="K23" s="505"/>
      <c r="L23" s="505"/>
      <c r="M23" s="505"/>
      <c r="N23" s="505"/>
      <c r="O23" s="505"/>
      <c r="P23" s="230"/>
      <c r="Q23" s="1004"/>
      <c r="R23" s="74"/>
      <c r="S23" s="75"/>
    </row>
    <row r="24" spans="1:28" ht="24.75" thickBot="1">
      <c r="A24" s="1171"/>
      <c r="B24" s="1172"/>
      <c r="C24" s="1173"/>
      <c r="D24" s="200"/>
      <c r="E24" s="77"/>
      <c r="F24" s="226"/>
      <c r="G24" s="77"/>
      <c r="H24" s="231"/>
      <c r="I24" s="77"/>
      <c r="J24" s="231"/>
      <c r="K24" s="568"/>
      <c r="L24" s="505"/>
      <c r="M24" s="505"/>
      <c r="N24" s="505"/>
      <c r="O24" s="505"/>
      <c r="P24" s="230"/>
      <c r="Q24" s="3293" t="s">
        <v>504</v>
      </c>
      <c r="R24" s="3294"/>
      <c r="S24" s="3295"/>
      <c r="AB24" t="s">
        <v>16</v>
      </c>
    </row>
    <row r="25" spans="1:28" ht="24">
      <c r="A25" s="1171"/>
      <c r="B25" s="1172"/>
      <c r="C25" s="1173"/>
      <c r="D25" s="200"/>
      <c r="E25" s="77"/>
      <c r="F25" s="226"/>
      <c r="G25" s="77"/>
      <c r="H25" s="231"/>
      <c r="I25" s="77"/>
      <c r="J25" s="231"/>
      <c r="K25" s="568"/>
      <c r="L25" s="505"/>
      <c r="M25" s="505"/>
      <c r="N25" s="505"/>
      <c r="O25" s="505"/>
      <c r="P25" s="230"/>
      <c r="Q25" s="2915" t="s">
        <v>12</v>
      </c>
      <c r="R25" s="2916"/>
      <c r="S25" s="213" t="s">
        <v>13</v>
      </c>
    </row>
    <row r="26" spans="1:28" ht="24">
      <c r="A26" s="1171"/>
      <c r="B26" s="1172"/>
      <c r="C26" s="1173"/>
      <c r="D26" s="200"/>
      <c r="E26" s="77"/>
      <c r="F26" s="226"/>
      <c r="G26" s="77"/>
      <c r="H26" s="231"/>
      <c r="I26" s="77"/>
      <c r="J26" s="231"/>
      <c r="K26" s="568"/>
      <c r="L26" s="505"/>
      <c r="M26" s="505"/>
      <c r="N26" s="505"/>
      <c r="O26" s="505"/>
      <c r="P26" s="230"/>
      <c r="Q26" s="1227"/>
      <c r="R26" s="1223"/>
      <c r="S26" s="86"/>
    </row>
    <row r="27" spans="1:28" ht="24">
      <c r="A27" s="1171"/>
      <c r="B27" s="1172"/>
      <c r="C27" s="1173"/>
      <c r="D27" s="200"/>
      <c r="E27" s="77"/>
      <c r="F27" s="226"/>
      <c r="G27" s="77"/>
      <c r="H27" s="231"/>
      <c r="I27" s="77"/>
      <c r="J27" s="231"/>
      <c r="K27" s="568"/>
      <c r="L27" s="505"/>
      <c r="M27" s="505"/>
      <c r="N27" s="505"/>
      <c r="O27" s="505"/>
      <c r="P27" s="230"/>
      <c r="Q27" s="1222"/>
      <c r="R27" s="1223"/>
      <c r="S27" s="86"/>
    </row>
    <row r="28" spans="1:28" ht="24.75" thickBot="1">
      <c r="A28" s="1171"/>
      <c r="B28" s="1172"/>
      <c r="C28" s="1173"/>
      <c r="D28" s="200"/>
      <c r="E28" s="77"/>
      <c r="F28" s="226"/>
      <c r="G28" s="77"/>
      <c r="H28" s="231"/>
      <c r="I28" s="77"/>
      <c r="J28" s="231"/>
      <c r="K28" s="568"/>
      <c r="L28" s="505"/>
      <c r="M28" s="505"/>
      <c r="N28" s="505"/>
      <c r="O28" s="505"/>
      <c r="P28" s="230"/>
      <c r="Q28" s="1214" t="s">
        <v>14</v>
      </c>
      <c r="R28" s="1215"/>
      <c r="S28" s="842"/>
    </row>
    <row r="29" spans="1:28" ht="24.75" thickBot="1">
      <c r="A29" s="3155" t="s">
        <v>61</v>
      </c>
      <c r="B29" s="3156"/>
      <c r="C29" s="3157"/>
      <c r="D29" s="112">
        <f>SUM(D13:D28)</f>
        <v>100</v>
      </c>
      <c r="E29" s="664"/>
      <c r="F29" s="665"/>
      <c r="G29" s="664"/>
      <c r="H29" s="665"/>
      <c r="I29" s="664"/>
      <c r="J29" s="665"/>
      <c r="K29" s="666"/>
      <c r="L29" s="666"/>
      <c r="M29" s="666"/>
      <c r="N29" s="666"/>
      <c r="O29" s="666"/>
      <c r="P29" s="726"/>
      <c r="Q29" s="1202" t="s">
        <v>563</v>
      </c>
      <c r="R29" s="1203"/>
      <c r="S29" s="1204"/>
    </row>
    <row r="30" spans="1:28" ht="24">
      <c r="A30" s="2885" t="s">
        <v>484</v>
      </c>
      <c r="B30" s="2886"/>
      <c r="C30" s="2887"/>
      <c r="D30" s="172" t="s">
        <v>68</v>
      </c>
      <c r="E30" s="97">
        <f>SUM(E13:E28)</f>
        <v>20</v>
      </c>
      <c r="F30" s="97">
        <f t="shared" ref="F30:P30" si="0">SUM(F13:F28)</f>
        <v>20</v>
      </c>
      <c r="G30" s="97">
        <f t="shared" si="0"/>
        <v>10</v>
      </c>
      <c r="H30" s="97">
        <f t="shared" si="0"/>
        <v>0</v>
      </c>
      <c r="I30" s="97">
        <f t="shared" si="0"/>
        <v>0</v>
      </c>
      <c r="J30" s="97">
        <f t="shared" si="0"/>
        <v>40</v>
      </c>
      <c r="K30" s="97">
        <f t="shared" si="0"/>
        <v>5</v>
      </c>
      <c r="L30" s="97">
        <f t="shared" si="0"/>
        <v>5</v>
      </c>
      <c r="M30" s="97">
        <f t="shared" si="0"/>
        <v>0</v>
      </c>
      <c r="N30" s="97">
        <f t="shared" si="0"/>
        <v>0</v>
      </c>
      <c r="O30" s="97">
        <f t="shared" si="0"/>
        <v>0</v>
      </c>
      <c r="P30" s="97">
        <f t="shared" si="0"/>
        <v>0</v>
      </c>
      <c r="Q30" s="1208"/>
      <c r="R30" s="1209"/>
      <c r="S30" s="1210"/>
    </row>
    <row r="31" spans="1:28" ht="24">
      <c r="A31" s="2888"/>
      <c r="B31" s="2889"/>
      <c r="C31" s="2890"/>
      <c r="D31" s="175" t="s">
        <v>69</v>
      </c>
      <c r="E31" s="99">
        <f>E30</f>
        <v>20</v>
      </c>
      <c r="F31" s="97">
        <f>SUM(E30:F30)</f>
        <v>40</v>
      </c>
      <c r="G31" s="97">
        <f>SUM(E30:G30)</f>
        <v>50</v>
      </c>
      <c r="H31" s="97">
        <f>SUM(E30:H30)</f>
        <v>50</v>
      </c>
      <c r="I31" s="97">
        <f>SUM(E30:I30)</f>
        <v>50</v>
      </c>
      <c r="J31" s="97">
        <f>SUM(E30:J30)</f>
        <v>90</v>
      </c>
      <c r="K31" s="97">
        <f>SUM(E30:K30)</f>
        <v>95</v>
      </c>
      <c r="L31" s="97">
        <f>SUM(E30:L30)</f>
        <v>100</v>
      </c>
      <c r="M31" s="97">
        <f>SUM(E30:M30)</f>
        <v>100</v>
      </c>
      <c r="N31" s="97">
        <f>SUM(E30:N30)</f>
        <v>100</v>
      </c>
      <c r="O31" s="97">
        <f>SUM(E30:O30)</f>
        <v>100</v>
      </c>
      <c r="P31" s="98">
        <f>SUM(E30:P30)</f>
        <v>100</v>
      </c>
      <c r="Q31" s="276"/>
      <c r="R31" s="123"/>
      <c r="S31" s="277"/>
    </row>
    <row r="32" spans="1:28" ht="24">
      <c r="A32" s="2831" t="s">
        <v>487</v>
      </c>
      <c r="B32" s="2832"/>
      <c r="C32" s="2833"/>
      <c r="D32" s="177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3"/>
      <c r="Q32" s="2837" t="s">
        <v>617</v>
      </c>
      <c r="R32" s="2838"/>
      <c r="S32" s="2839">
        <v>0</v>
      </c>
    </row>
    <row r="33" spans="1:19" ht="24.75" thickBot="1">
      <c r="A33" s="2834"/>
      <c r="B33" s="2835"/>
      <c r="C33" s="2836"/>
      <c r="D33" s="1193" t="s">
        <v>928</v>
      </c>
      <c r="E33" s="104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6"/>
      <c r="Q33" s="197" t="s">
        <v>470</v>
      </c>
      <c r="R33" s="201"/>
      <c r="S33" s="2840"/>
    </row>
  </sheetData>
  <mergeCells count="29">
    <mergeCell ref="S32:S33"/>
    <mergeCell ref="A16:C16"/>
    <mergeCell ref="A22:C22"/>
    <mergeCell ref="A30:C31"/>
    <mergeCell ref="A32:C33"/>
    <mergeCell ref="Q32:R32"/>
    <mergeCell ref="A18:C18"/>
    <mergeCell ref="A29:C29"/>
    <mergeCell ref="Q25:R25"/>
    <mergeCell ref="Q24:S24"/>
    <mergeCell ref="A11:C12"/>
    <mergeCell ref="E11:P11"/>
    <mergeCell ref="A13:C13"/>
    <mergeCell ref="A14:C14"/>
    <mergeCell ref="Q15:R15"/>
    <mergeCell ref="C6:P6"/>
    <mergeCell ref="Q6:S6"/>
    <mergeCell ref="A7:B9"/>
    <mergeCell ref="C7:P7"/>
    <mergeCell ref="Q7:S7"/>
    <mergeCell ref="C8:P8"/>
    <mergeCell ref="C9:P9"/>
    <mergeCell ref="Q9:S9"/>
    <mergeCell ref="A1:S1"/>
    <mergeCell ref="A2:S2"/>
    <mergeCell ref="A3:B5"/>
    <mergeCell ref="C3:S3"/>
    <mergeCell ref="C4:S4"/>
    <mergeCell ref="C5:S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Header>&amp;R&amp;"Angsana New,ธรรมดา"&amp;28 21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FF"/>
  </sheetPr>
  <dimension ref="A1:S32"/>
  <sheetViews>
    <sheetView view="pageLayout" zoomScale="70" zoomScaleNormal="90" zoomScalePageLayoutView="70" workbookViewId="0">
      <selection activeCell="A5" sqref="A5:P6"/>
    </sheetView>
  </sheetViews>
  <sheetFormatPr defaultColWidth="8.5703125" defaultRowHeight="24"/>
  <cols>
    <col min="1" max="1" width="9" style="15" customWidth="1"/>
    <col min="2" max="2" width="15.42578125" style="15" customWidth="1"/>
    <col min="3" max="3" width="35.5703125" style="15" customWidth="1"/>
    <col min="4" max="4" width="17.42578125" style="15" customWidth="1"/>
    <col min="5" max="5" width="3.85546875" style="15" bestFit="1" customWidth="1"/>
    <col min="6" max="6" width="4.140625" style="15" bestFit="1" customWidth="1"/>
    <col min="7" max="8" width="3.85546875" style="15" bestFit="1" customWidth="1"/>
    <col min="9" max="9" width="4.140625" style="15" bestFit="1" customWidth="1"/>
    <col min="10" max="10" width="3.85546875" style="15" bestFit="1" customWidth="1"/>
    <col min="11" max="11" width="4.42578125" style="15" bestFit="1" customWidth="1"/>
    <col min="12" max="12" width="4.140625" style="15" bestFit="1" customWidth="1"/>
    <col min="13" max="16" width="3.85546875" style="15" bestFit="1" customWidth="1"/>
    <col min="17" max="17" width="9" style="15" customWidth="1"/>
    <col min="18" max="18" width="31.42578125" style="15" customWidth="1"/>
    <col min="19" max="19" width="16.8554687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531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s="275" customFormat="1" ht="21.6" customHeight="1">
      <c r="A3" s="2855" t="s">
        <v>786</v>
      </c>
      <c r="B3" s="2856"/>
      <c r="C3" s="3122" t="s">
        <v>791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203"/>
      <c r="R3" s="203"/>
      <c r="S3" s="204"/>
    </row>
    <row r="4" spans="1:19" s="275" customFormat="1" ht="21.6" customHeight="1" thickBot="1">
      <c r="A4" s="3028"/>
      <c r="B4" s="3029"/>
      <c r="C4" s="3125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205"/>
      <c r="R4" s="205"/>
      <c r="S4" s="206"/>
    </row>
    <row r="5" spans="1:19">
      <c r="A5" s="2941" t="s">
        <v>789</v>
      </c>
      <c r="B5" s="2942"/>
      <c r="C5" s="2926" t="s">
        <v>975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498</v>
      </c>
      <c r="R5" s="3020"/>
      <c r="S5" s="3021"/>
    </row>
    <row r="6" spans="1:19" ht="20.25" customHeight="1">
      <c r="A6" s="2943"/>
      <c r="B6" s="2944"/>
      <c r="C6" s="2929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3025" t="s">
        <v>597</v>
      </c>
      <c r="R6" s="3026"/>
      <c r="S6" s="3027"/>
    </row>
    <row r="7" spans="1:19" ht="20.25" customHeight="1">
      <c r="A7" s="2871" t="s">
        <v>62</v>
      </c>
      <c r="B7" s="2872"/>
      <c r="C7" s="942" t="s">
        <v>792</v>
      </c>
      <c r="D7" s="926"/>
      <c r="E7" s="904"/>
      <c r="F7" s="904"/>
      <c r="G7" s="904"/>
      <c r="H7" s="904"/>
      <c r="I7" s="904"/>
      <c r="J7" s="904"/>
      <c r="K7" s="904"/>
      <c r="L7" s="904"/>
      <c r="M7" s="904"/>
      <c r="N7" s="904"/>
      <c r="O7" s="904"/>
      <c r="P7" s="905"/>
      <c r="Q7" s="3985" t="s">
        <v>613</v>
      </c>
      <c r="R7" s="3986"/>
      <c r="S7" s="3987"/>
    </row>
    <row r="8" spans="1:19" ht="20.25" customHeight="1" thickBot="1">
      <c r="A8" s="2873"/>
      <c r="B8" s="2874"/>
      <c r="C8" s="1039" t="s">
        <v>793</v>
      </c>
      <c r="D8" s="944"/>
      <c r="E8" s="926"/>
      <c r="F8" s="926"/>
      <c r="G8" s="926"/>
      <c r="H8" s="926"/>
      <c r="I8" s="926"/>
      <c r="J8" s="926"/>
      <c r="K8" s="926"/>
      <c r="L8" s="926"/>
      <c r="M8" s="926"/>
      <c r="N8" s="926"/>
      <c r="O8" s="926"/>
      <c r="P8" s="945"/>
      <c r="Q8" s="3988" t="s">
        <v>59</v>
      </c>
      <c r="R8" s="3989"/>
      <c r="S8" s="3990"/>
    </row>
    <row r="9" spans="1:19" ht="24.75" thickBot="1">
      <c r="A9" s="2903" t="s">
        <v>499</v>
      </c>
      <c r="B9" s="2904"/>
      <c r="C9" s="2904"/>
      <c r="D9" s="202" t="s">
        <v>593</v>
      </c>
      <c r="E9" s="2909" t="s">
        <v>500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501</v>
      </c>
      <c r="R9" s="325"/>
      <c r="S9" s="326" t="s">
        <v>502</v>
      </c>
    </row>
    <row r="10" spans="1:19" ht="18.75" customHeight="1">
      <c r="A10" s="3009"/>
      <c r="B10" s="3010"/>
      <c r="C10" s="3010"/>
      <c r="D10" s="186" t="s">
        <v>60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1" t="s">
        <v>11</v>
      </c>
      <c r="Q10" s="907" t="s">
        <v>534</v>
      </c>
      <c r="R10" s="208"/>
      <c r="S10" s="76" t="s">
        <v>275</v>
      </c>
    </row>
    <row r="11" spans="1:19">
      <c r="A11" s="3613" t="s">
        <v>533</v>
      </c>
      <c r="B11" s="3614"/>
      <c r="C11" s="3615"/>
      <c r="D11" s="575"/>
      <c r="E11" s="351"/>
      <c r="F11" s="353"/>
      <c r="G11" s="351"/>
      <c r="H11" s="353"/>
      <c r="I11" s="351"/>
      <c r="J11" s="354"/>
      <c r="K11" s="351"/>
      <c r="L11" s="351"/>
      <c r="M11" s="351"/>
      <c r="N11" s="351"/>
      <c r="O11" s="351"/>
      <c r="P11" s="465"/>
      <c r="Q11" s="509" t="s">
        <v>536</v>
      </c>
      <c r="R11" s="369"/>
      <c r="S11" s="840"/>
    </row>
    <row r="12" spans="1:19" ht="24.75" thickBot="1">
      <c r="A12" s="3114" t="s">
        <v>535</v>
      </c>
      <c r="B12" s="3115"/>
      <c r="C12" s="3116"/>
      <c r="D12" s="578">
        <v>15</v>
      </c>
      <c r="E12" s="328">
        <v>3</v>
      </c>
      <c r="F12" s="328">
        <v>3</v>
      </c>
      <c r="G12" s="328">
        <v>3</v>
      </c>
      <c r="H12" s="328">
        <v>3</v>
      </c>
      <c r="I12" s="328">
        <v>3</v>
      </c>
      <c r="J12" s="222"/>
      <c r="K12" s="219"/>
      <c r="L12" s="219"/>
      <c r="M12" s="219"/>
      <c r="N12" s="219"/>
      <c r="O12" s="219"/>
      <c r="P12" s="224"/>
      <c r="Q12" s="123"/>
      <c r="R12" s="841"/>
      <c r="S12" s="277"/>
    </row>
    <row r="13" spans="1:19" ht="24.75" thickBot="1">
      <c r="A13" s="3114" t="s">
        <v>537</v>
      </c>
      <c r="B13" s="3115"/>
      <c r="C13" s="3116"/>
      <c r="D13" s="578">
        <v>50</v>
      </c>
      <c r="E13" s="219"/>
      <c r="F13" s="220"/>
      <c r="G13" s="219"/>
      <c r="H13" s="283">
        <v>10</v>
      </c>
      <c r="I13" s="283">
        <v>10</v>
      </c>
      <c r="J13" s="283">
        <v>10</v>
      </c>
      <c r="K13" s="283">
        <v>10</v>
      </c>
      <c r="L13" s="338">
        <v>10</v>
      </c>
      <c r="M13" s="219"/>
      <c r="N13" s="219"/>
      <c r="O13" s="219"/>
      <c r="P13" s="224"/>
      <c r="Q13" s="324" t="s">
        <v>510</v>
      </c>
      <c r="R13" s="325"/>
      <c r="S13" s="517"/>
    </row>
    <row r="14" spans="1:19">
      <c r="A14" s="3114" t="s">
        <v>538</v>
      </c>
      <c r="B14" s="3115"/>
      <c r="C14" s="3116"/>
      <c r="D14" s="270"/>
      <c r="E14" s="77"/>
      <c r="F14" s="231"/>
      <c r="G14" s="77"/>
      <c r="H14" s="77"/>
      <c r="I14" s="232"/>
      <c r="J14" s="77"/>
      <c r="K14" s="77"/>
      <c r="L14" s="232"/>
      <c r="M14" s="77"/>
      <c r="N14" s="77"/>
      <c r="O14" s="77"/>
      <c r="P14" s="78"/>
      <c r="Q14" s="121" t="s">
        <v>529</v>
      </c>
      <c r="R14" s="518"/>
      <c r="S14" s="188"/>
    </row>
    <row r="15" spans="1:19" ht="24.75" thickBot="1">
      <c r="A15" s="913" t="s">
        <v>539</v>
      </c>
      <c r="B15" s="269"/>
      <c r="C15" s="270"/>
      <c r="D15" s="270"/>
      <c r="E15" s="77"/>
      <c r="F15" s="231"/>
      <c r="G15" s="77"/>
      <c r="H15" s="231"/>
      <c r="I15" s="77"/>
      <c r="J15" s="232"/>
      <c r="K15" s="77"/>
      <c r="L15" s="77"/>
      <c r="M15" s="77"/>
      <c r="N15" s="77"/>
      <c r="O15" s="77"/>
      <c r="P15" s="78"/>
      <c r="Q15" s="73"/>
      <c r="R15" s="74"/>
      <c r="S15" s="75"/>
    </row>
    <row r="16" spans="1:19" ht="24.75" thickBot="1">
      <c r="A16" s="910" t="s">
        <v>540</v>
      </c>
      <c r="B16" s="911"/>
      <c r="C16" s="912"/>
      <c r="D16" s="934"/>
      <c r="E16" s="77"/>
      <c r="F16" s="231"/>
      <c r="G16" s="77"/>
      <c r="H16" s="231"/>
      <c r="I16" s="77"/>
      <c r="J16" s="232"/>
      <c r="K16" s="77"/>
      <c r="L16" s="77"/>
      <c r="M16" s="77"/>
      <c r="N16" s="77"/>
      <c r="O16" s="77"/>
      <c r="P16" s="78"/>
      <c r="Q16" s="324" t="s">
        <v>511</v>
      </c>
      <c r="R16" s="325"/>
      <c r="S16" s="517"/>
    </row>
    <row r="17" spans="1:19">
      <c r="A17" s="913" t="s">
        <v>541</v>
      </c>
      <c r="B17" s="269"/>
      <c r="C17" s="270"/>
      <c r="D17" s="270">
        <v>25</v>
      </c>
      <c r="E17" s="225"/>
      <c r="F17" s="226"/>
      <c r="G17" s="225"/>
      <c r="H17" s="226"/>
      <c r="I17" s="225"/>
      <c r="J17" s="228"/>
      <c r="K17" s="225"/>
      <c r="L17" s="225"/>
      <c r="M17" s="283">
        <v>12.5</v>
      </c>
      <c r="N17" s="283">
        <v>12.5</v>
      </c>
      <c r="O17" s="225"/>
      <c r="P17" s="230"/>
      <c r="Q17" s="121" t="s">
        <v>530</v>
      </c>
      <c r="R17" s="208"/>
      <c r="S17" s="188"/>
    </row>
    <row r="18" spans="1:19" ht="24.75" thickBot="1">
      <c r="A18" s="3052" t="s">
        <v>712</v>
      </c>
      <c r="B18" s="3053"/>
      <c r="C18" s="3054"/>
      <c r="D18" s="934">
        <v>10</v>
      </c>
      <c r="E18" s="225"/>
      <c r="F18" s="226"/>
      <c r="G18" s="225"/>
      <c r="H18" s="226"/>
      <c r="I18" s="225"/>
      <c r="J18" s="228"/>
      <c r="K18" s="225"/>
      <c r="L18" s="225"/>
      <c r="M18" s="225"/>
      <c r="N18" s="225"/>
      <c r="O18" s="283">
        <v>5</v>
      </c>
      <c r="P18" s="286">
        <v>5</v>
      </c>
      <c r="Q18" s="73"/>
      <c r="R18" s="74"/>
      <c r="S18" s="75"/>
    </row>
    <row r="19" spans="1:19" ht="24.75" thickBot="1">
      <c r="A19" s="916"/>
      <c r="B19" s="917"/>
      <c r="C19" s="918"/>
      <c r="D19" s="918"/>
      <c r="E19" s="466"/>
      <c r="F19" s="467"/>
      <c r="G19" s="417"/>
      <c r="H19" s="418"/>
      <c r="I19" s="417"/>
      <c r="J19" s="425"/>
      <c r="K19" s="417"/>
      <c r="L19" s="417"/>
      <c r="M19" s="417"/>
      <c r="N19" s="417"/>
      <c r="O19" s="417"/>
      <c r="P19" s="453"/>
      <c r="Q19" s="3035" t="s">
        <v>504</v>
      </c>
      <c r="R19" s="3036"/>
      <c r="S19" s="3037"/>
    </row>
    <row r="20" spans="1:19">
      <c r="A20" s="3740"/>
      <c r="B20" s="3741"/>
      <c r="C20" s="3742"/>
      <c r="D20" s="560"/>
      <c r="E20" s="343"/>
      <c r="F20" s="344"/>
      <c r="G20" s="343"/>
      <c r="H20" s="344"/>
      <c r="I20" s="343"/>
      <c r="J20" s="345"/>
      <c r="K20" s="343"/>
      <c r="L20" s="343"/>
      <c r="M20" s="343"/>
      <c r="N20" s="343"/>
      <c r="O20" s="343"/>
      <c r="P20" s="347"/>
      <c r="Q20" s="3055" t="s">
        <v>12</v>
      </c>
      <c r="R20" s="3056"/>
      <c r="S20" s="213" t="s">
        <v>13</v>
      </c>
    </row>
    <row r="21" spans="1:19">
      <c r="A21" s="3052"/>
      <c r="B21" s="3053"/>
      <c r="C21" s="3054"/>
      <c r="D21" s="977"/>
      <c r="E21" s="343"/>
      <c r="F21" s="344"/>
      <c r="G21" s="343"/>
      <c r="H21" s="344"/>
      <c r="I21" s="343"/>
      <c r="J21" s="345"/>
      <c r="K21" s="343"/>
      <c r="L21" s="343"/>
      <c r="M21" s="343"/>
      <c r="N21" s="343"/>
      <c r="O21" s="343"/>
      <c r="P21" s="347"/>
      <c r="Q21" s="2919"/>
      <c r="R21" s="2920"/>
      <c r="S21" s="348"/>
    </row>
    <row r="22" spans="1:19" ht="24.75" thickBot="1">
      <c r="A22" s="3052"/>
      <c r="B22" s="3053"/>
      <c r="C22" s="3054"/>
      <c r="D22" s="977"/>
      <c r="E22" s="343"/>
      <c r="F22" s="344"/>
      <c r="G22" s="343"/>
      <c r="H22" s="344"/>
      <c r="I22" s="343"/>
      <c r="J22" s="345"/>
      <c r="K22" s="343"/>
      <c r="L22" s="343"/>
      <c r="M22" s="343"/>
      <c r="N22" s="343"/>
      <c r="O22" s="343"/>
      <c r="P22" s="347"/>
      <c r="Q22" s="3047" t="s">
        <v>14</v>
      </c>
      <c r="R22" s="3048"/>
      <c r="S22" s="630"/>
    </row>
    <row r="23" spans="1:19" ht="24.75" thickBot="1">
      <c r="A23" s="2894" t="s">
        <v>61</v>
      </c>
      <c r="B23" s="2895"/>
      <c r="C23" s="2896"/>
      <c r="D23" s="92">
        <f>SUM(D6:D22)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3035" t="s">
        <v>563</v>
      </c>
      <c r="R23" s="3036"/>
      <c r="S23" s="3037"/>
    </row>
    <row r="24" spans="1:19">
      <c r="A24" s="2885" t="s">
        <v>70</v>
      </c>
      <c r="B24" s="2886"/>
      <c r="C24" s="2887"/>
      <c r="D24" s="172" t="s">
        <v>68</v>
      </c>
      <c r="E24" s="97">
        <f t="shared" ref="E24" si="0">SUM(E12:E22)</f>
        <v>3</v>
      </c>
      <c r="F24" s="97">
        <f>SUM(F6:F22)</f>
        <v>3</v>
      </c>
      <c r="G24" s="97">
        <f>SUM(G6:G22)</f>
        <v>3</v>
      </c>
      <c r="H24" s="97">
        <f>SUM(H6:H22)</f>
        <v>13</v>
      </c>
      <c r="I24" s="97">
        <f>SUM(I9:I22)</f>
        <v>13</v>
      </c>
      <c r="J24" s="97">
        <f>SUM(J6:J22)</f>
        <v>10</v>
      </c>
      <c r="K24" s="97">
        <f>SUM(K6:K22)</f>
        <v>10</v>
      </c>
      <c r="L24" s="97">
        <f>SUM(L6:L22)</f>
        <v>10</v>
      </c>
      <c r="M24" s="97">
        <f>SUM(M6:M22)</f>
        <v>12.5</v>
      </c>
      <c r="N24" s="97">
        <f>SUM(N6:N22)</f>
        <v>12.5</v>
      </c>
      <c r="O24" s="97">
        <f>SUM(O9:O22)</f>
        <v>5</v>
      </c>
      <c r="P24" s="98">
        <f>SUM(P9:P22)</f>
        <v>5</v>
      </c>
      <c r="Q24" s="2951" t="s">
        <v>107</v>
      </c>
      <c r="R24" s="2952"/>
      <c r="S24" s="2953"/>
    </row>
    <row r="25" spans="1:19">
      <c r="A25" s="2888"/>
      <c r="B25" s="2889"/>
      <c r="C25" s="2890"/>
      <c r="D25" s="175" t="s">
        <v>69</v>
      </c>
      <c r="E25" s="99">
        <f>E24</f>
        <v>3</v>
      </c>
      <c r="F25" s="97">
        <f>SUM(E24:F24)</f>
        <v>6</v>
      </c>
      <c r="G25" s="97">
        <f>SUM(E24:G24)</f>
        <v>9</v>
      </c>
      <c r="H25" s="97">
        <f>SUM(E24:H24)</f>
        <v>22</v>
      </c>
      <c r="I25" s="97">
        <f>SUM(E24:I24)</f>
        <v>35</v>
      </c>
      <c r="J25" s="97">
        <f>SUM(E24:J24)</f>
        <v>45</v>
      </c>
      <c r="K25" s="97">
        <f>SUM(E24:K24)</f>
        <v>55</v>
      </c>
      <c r="L25" s="97">
        <f>SUM(E24:L24)</f>
        <v>65</v>
      </c>
      <c r="M25" s="97">
        <f>SUM(E24:M24)</f>
        <v>77.5</v>
      </c>
      <c r="N25" s="97">
        <f>SUM(E24:N24)</f>
        <v>90</v>
      </c>
      <c r="O25" s="97">
        <f>SUM(E24:O24)</f>
        <v>95</v>
      </c>
      <c r="P25" s="98">
        <f>SUM(E24:P24)</f>
        <v>100</v>
      </c>
      <c r="Q25" s="3038"/>
      <c r="R25" s="3039"/>
      <c r="S25" s="3040"/>
    </row>
    <row r="26" spans="1:19">
      <c r="A26" s="2831" t="s">
        <v>71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587</v>
      </c>
      <c r="R26" s="3051"/>
      <c r="S26" s="2839">
        <f>P27</f>
        <v>0</v>
      </c>
    </row>
    <row r="27" spans="1:19" ht="24.75" thickBot="1">
      <c r="A27" s="2834"/>
      <c r="B27" s="2835"/>
      <c r="C27" s="2836"/>
      <c r="D27" s="182" t="s">
        <v>72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564"/>
      <c r="R27" s="565"/>
      <c r="S27" s="2840"/>
    </row>
    <row r="28" spans="1:19" hidden="1">
      <c r="Q28" s="2847" t="s">
        <v>719</v>
      </c>
      <c r="R28" s="2847"/>
      <c r="S28" s="2847"/>
    </row>
    <row r="29" spans="1:19" hidden="1">
      <c r="Q29" s="458"/>
      <c r="R29" s="865"/>
      <c r="S29" s="275"/>
    </row>
    <row r="30" spans="1:19" hidden="1">
      <c r="Q30" s="2829" t="s">
        <v>720</v>
      </c>
      <c r="R30" s="2829"/>
      <c r="S30" s="2829"/>
    </row>
    <row r="31" spans="1:19" hidden="1">
      <c r="Q31" s="2830" t="s">
        <v>727</v>
      </c>
      <c r="R31" s="2830"/>
      <c r="S31" s="2830"/>
    </row>
    <row r="32" spans="1:19" hidden="1"/>
  </sheetData>
  <mergeCells count="36">
    <mergeCell ref="Q28:S28"/>
    <mergeCell ref="Q30:S30"/>
    <mergeCell ref="Q31:S31"/>
    <mergeCell ref="A22:C22"/>
    <mergeCell ref="A23:C23"/>
    <mergeCell ref="Q25:S25"/>
    <mergeCell ref="A24:C25"/>
    <mergeCell ref="A26:C27"/>
    <mergeCell ref="Q26:R26"/>
    <mergeCell ref="S26:S27"/>
    <mergeCell ref="Q24:S24"/>
    <mergeCell ref="Q20:R20"/>
    <mergeCell ref="Q21:R21"/>
    <mergeCell ref="Q22:R22"/>
    <mergeCell ref="Q23:S23"/>
    <mergeCell ref="Q19:S19"/>
    <mergeCell ref="A20:C20"/>
    <mergeCell ref="A21:C21"/>
    <mergeCell ref="A13:C13"/>
    <mergeCell ref="A14:C14"/>
    <mergeCell ref="A18:C18"/>
    <mergeCell ref="A12:C12"/>
    <mergeCell ref="A1:S1"/>
    <mergeCell ref="A2:S2"/>
    <mergeCell ref="Q5:S5"/>
    <mergeCell ref="Q6:S6"/>
    <mergeCell ref="A3:B4"/>
    <mergeCell ref="C3:P4"/>
    <mergeCell ref="A5:B6"/>
    <mergeCell ref="C5:P6"/>
    <mergeCell ref="A7:B8"/>
    <mergeCell ref="Q7:S7"/>
    <mergeCell ref="Q8:S8"/>
    <mergeCell ref="A9:C10"/>
    <mergeCell ref="E9:P9"/>
    <mergeCell ref="A11:C11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22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FF"/>
  </sheetPr>
  <dimension ref="A1:S32"/>
  <sheetViews>
    <sheetView view="pageLayout" zoomScale="80" zoomScaleNormal="90" zoomScalePageLayoutView="80" workbookViewId="0">
      <selection activeCell="A5" sqref="A5:P6"/>
    </sheetView>
  </sheetViews>
  <sheetFormatPr defaultColWidth="6.85546875" defaultRowHeight="24"/>
  <cols>
    <col min="1" max="1" width="6.85546875" style="15"/>
    <col min="2" max="2" width="18" style="15" customWidth="1"/>
    <col min="3" max="3" width="32.140625" style="15" customWidth="1"/>
    <col min="4" max="4" width="17.42578125" style="15" customWidth="1"/>
    <col min="5" max="6" width="4.5703125" style="15" bestFit="1" customWidth="1"/>
    <col min="7" max="7" width="4.42578125" style="15" bestFit="1" customWidth="1"/>
    <col min="8" max="8" width="4.85546875" style="15" bestFit="1" customWidth="1"/>
    <col min="9" max="9" width="4.140625" style="15" bestFit="1" customWidth="1"/>
    <col min="10" max="10" width="4" style="15" bestFit="1" customWidth="1"/>
    <col min="11" max="11" width="4.42578125" style="15" bestFit="1" customWidth="1"/>
    <col min="12" max="12" width="4.140625" style="15" bestFit="1" customWidth="1"/>
    <col min="13" max="13" width="4" style="15" bestFit="1" customWidth="1"/>
    <col min="14" max="14" width="3.85546875" style="15" bestFit="1" customWidth="1"/>
    <col min="15" max="15" width="4" style="15" bestFit="1" customWidth="1"/>
    <col min="16" max="16" width="4.42578125" style="15" bestFit="1" customWidth="1"/>
    <col min="17" max="17" width="6.85546875" style="15"/>
    <col min="18" max="18" width="27.42578125" style="15" customWidth="1"/>
    <col min="19" max="19" width="20.140625" style="15" customWidth="1"/>
    <col min="20" max="16384" width="6.8554687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88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786</v>
      </c>
      <c r="B3" s="2856"/>
      <c r="C3" s="3121" t="s">
        <v>452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63</v>
      </c>
      <c r="B5" s="2942"/>
      <c r="C5" s="2926" t="s">
        <v>976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564</v>
      </c>
      <c r="R5" s="3020"/>
      <c r="S5" s="3021"/>
    </row>
    <row r="6" spans="1:19" ht="21.75" customHeight="1">
      <c r="A6" s="2943"/>
      <c r="B6" s="2944"/>
      <c r="C6" s="2929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483</v>
      </c>
      <c r="R6" s="2922"/>
      <c r="S6" s="2923"/>
    </row>
    <row r="7" spans="1:19">
      <c r="A7" s="2871" t="s">
        <v>62</v>
      </c>
      <c r="B7" s="2872"/>
      <c r="C7" s="2875" t="s">
        <v>258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73" t="s">
        <v>613</v>
      </c>
      <c r="R7" s="74"/>
      <c r="S7" s="75"/>
    </row>
    <row r="8" spans="1:19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73</v>
      </c>
    </row>
    <row r="10" spans="1:19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2951" t="s">
        <v>259</v>
      </c>
      <c r="R10" s="3117"/>
      <c r="S10" s="739" t="s">
        <v>260</v>
      </c>
    </row>
    <row r="11" spans="1:19" ht="24.75" thickBot="1">
      <c r="A11" s="3613" t="s">
        <v>261</v>
      </c>
      <c r="B11" s="3614"/>
      <c r="C11" s="3615"/>
      <c r="D11" s="198">
        <v>10</v>
      </c>
      <c r="E11" s="869">
        <v>2.5</v>
      </c>
      <c r="F11" s="869">
        <v>2.5</v>
      </c>
      <c r="G11" s="869">
        <v>2.5</v>
      </c>
      <c r="H11" s="869">
        <v>2.5</v>
      </c>
      <c r="I11" s="351"/>
      <c r="J11" s="354"/>
      <c r="K11" s="351"/>
      <c r="L11" s="351"/>
      <c r="M11" s="351"/>
      <c r="N11" s="351"/>
      <c r="O11" s="351"/>
      <c r="P11" s="355"/>
      <c r="Q11" s="441" t="s">
        <v>262</v>
      </c>
      <c r="R11" s="516"/>
      <c r="S11" s="365" t="s">
        <v>263</v>
      </c>
    </row>
    <row r="12" spans="1:19" ht="24.75" thickBot="1">
      <c r="A12" s="3114" t="s">
        <v>264</v>
      </c>
      <c r="B12" s="3115"/>
      <c r="C12" s="3116"/>
      <c r="D12" s="199">
        <v>60</v>
      </c>
      <c r="E12" s="356"/>
      <c r="F12" s="225"/>
      <c r="G12" s="356"/>
      <c r="H12" s="221">
        <v>10</v>
      </c>
      <c r="I12" s="223">
        <v>10</v>
      </c>
      <c r="J12" s="393">
        <v>10</v>
      </c>
      <c r="K12" s="223">
        <v>10</v>
      </c>
      <c r="L12" s="223">
        <v>10</v>
      </c>
      <c r="M12" s="223">
        <v>10</v>
      </c>
      <c r="N12" s="356"/>
      <c r="O12" s="356"/>
      <c r="P12" s="359"/>
      <c r="Q12" s="324" t="s">
        <v>626</v>
      </c>
      <c r="R12" s="325"/>
      <c r="S12" s="517"/>
    </row>
    <row r="13" spans="1:19">
      <c r="A13" s="3052" t="s">
        <v>265</v>
      </c>
      <c r="B13" s="3053"/>
      <c r="C13" s="3054"/>
      <c r="D13" s="200">
        <v>20</v>
      </c>
      <c r="E13" s="225"/>
      <c r="F13" s="226"/>
      <c r="G13" s="225"/>
      <c r="H13" s="226"/>
      <c r="I13" s="225"/>
      <c r="J13" s="228"/>
      <c r="K13" s="225"/>
      <c r="L13" s="225"/>
      <c r="M13" s="225"/>
      <c r="N13" s="229">
        <v>10</v>
      </c>
      <c r="O13" s="229">
        <v>10</v>
      </c>
      <c r="P13" s="230"/>
      <c r="Q13" s="2951" t="s">
        <v>26</v>
      </c>
      <c r="R13" s="2952"/>
      <c r="S13" s="2953"/>
    </row>
    <row r="14" spans="1:19" ht="24.75" thickBot="1">
      <c r="A14" s="3052" t="s">
        <v>266</v>
      </c>
      <c r="B14" s="3053"/>
      <c r="C14" s="3054"/>
      <c r="D14" s="200">
        <v>10</v>
      </c>
      <c r="E14" s="77"/>
      <c r="F14" s="226"/>
      <c r="G14" s="225"/>
      <c r="H14" s="226"/>
      <c r="I14" s="225"/>
      <c r="J14" s="228"/>
      <c r="K14" s="225"/>
      <c r="L14" s="225"/>
      <c r="M14" s="225"/>
      <c r="N14" s="225"/>
      <c r="O14" s="225"/>
      <c r="P14" s="233">
        <v>10</v>
      </c>
      <c r="Q14" s="73"/>
      <c r="R14" s="74"/>
      <c r="S14" s="75"/>
    </row>
    <row r="15" spans="1:19" ht="24.75" thickBot="1">
      <c r="A15" s="3052"/>
      <c r="B15" s="3053"/>
      <c r="C15" s="3054"/>
      <c r="D15" s="200"/>
      <c r="E15" s="77"/>
      <c r="F15" s="226"/>
      <c r="G15" s="225"/>
      <c r="H15" s="226"/>
      <c r="I15" s="225"/>
      <c r="J15" s="228"/>
      <c r="K15" s="225"/>
      <c r="L15" s="225"/>
      <c r="M15" s="225"/>
      <c r="N15" s="225"/>
      <c r="O15" s="225"/>
      <c r="P15" s="230"/>
      <c r="Q15" s="324" t="s">
        <v>621</v>
      </c>
      <c r="R15" s="325"/>
      <c r="S15" s="517"/>
    </row>
    <row r="16" spans="1:19">
      <c r="A16" s="3052"/>
      <c r="B16" s="3053"/>
      <c r="C16" s="3054"/>
      <c r="D16" s="200"/>
      <c r="E16" s="225"/>
      <c r="F16" s="226"/>
      <c r="G16" s="225"/>
      <c r="H16" s="226"/>
      <c r="I16" s="225"/>
      <c r="J16" s="228"/>
      <c r="K16" s="225"/>
      <c r="L16" s="225"/>
      <c r="M16" s="225"/>
      <c r="N16" s="225"/>
      <c r="O16" s="225"/>
      <c r="P16" s="230"/>
      <c r="Q16" s="3991" t="s">
        <v>168</v>
      </c>
      <c r="R16" s="3992"/>
      <c r="S16" s="3993"/>
    </row>
    <row r="17" spans="1:19" ht="24.75" thickBot="1">
      <c r="A17" s="3052"/>
      <c r="B17" s="3053"/>
      <c r="C17" s="3054"/>
      <c r="D17" s="200"/>
      <c r="E17" s="77"/>
      <c r="F17" s="231"/>
      <c r="G17" s="77"/>
      <c r="H17" s="231"/>
      <c r="I17" s="77"/>
      <c r="J17" s="232"/>
      <c r="K17" s="77"/>
      <c r="L17" s="77"/>
      <c r="M17" s="77"/>
      <c r="N17" s="77"/>
      <c r="O17" s="77"/>
      <c r="P17" s="78"/>
      <c r="Q17" s="73"/>
      <c r="R17" s="74"/>
      <c r="S17" s="75"/>
    </row>
    <row r="18" spans="1:19" ht="24.75" thickBot="1">
      <c r="A18" s="3052"/>
      <c r="B18" s="3053"/>
      <c r="C18" s="3054"/>
      <c r="D18" s="200"/>
      <c r="E18" s="77"/>
      <c r="F18" s="231"/>
      <c r="G18" s="77"/>
      <c r="H18" s="231"/>
      <c r="I18" s="77"/>
      <c r="J18" s="232"/>
      <c r="K18" s="77"/>
      <c r="L18" s="77"/>
      <c r="M18" s="77"/>
      <c r="N18" s="77"/>
      <c r="O18" s="77"/>
      <c r="P18" s="78"/>
      <c r="Q18" s="3035" t="s">
        <v>504</v>
      </c>
      <c r="R18" s="3036"/>
      <c r="S18" s="3037"/>
    </row>
    <row r="19" spans="1:19">
      <c r="A19" s="3052"/>
      <c r="B19" s="3053"/>
      <c r="C19" s="3054"/>
      <c r="D19" s="200"/>
      <c r="E19" s="77"/>
      <c r="F19" s="231"/>
      <c r="G19" s="77"/>
      <c r="H19" s="231"/>
      <c r="I19" s="77"/>
      <c r="J19" s="232"/>
      <c r="K19" s="77"/>
      <c r="L19" s="77"/>
      <c r="M19" s="77"/>
      <c r="N19" s="77"/>
      <c r="O19" s="77"/>
      <c r="P19" s="78"/>
      <c r="Q19" s="3055" t="s">
        <v>12</v>
      </c>
      <c r="R19" s="3056"/>
      <c r="S19" s="213" t="s">
        <v>13</v>
      </c>
    </row>
    <row r="20" spans="1:19">
      <c r="A20" s="3052"/>
      <c r="B20" s="3053"/>
      <c r="C20" s="3054"/>
      <c r="D20" s="166"/>
      <c r="E20" s="83"/>
      <c r="F20" s="84"/>
      <c r="G20" s="83"/>
      <c r="H20" s="84"/>
      <c r="I20" s="83"/>
      <c r="J20" s="85"/>
      <c r="K20" s="83"/>
      <c r="L20" s="83"/>
      <c r="M20" s="83"/>
      <c r="N20" s="83"/>
      <c r="O20" s="83"/>
      <c r="P20" s="87"/>
      <c r="Q20" s="3663">
        <v>70000</v>
      </c>
      <c r="R20" s="3284"/>
      <c r="S20" s="119">
        <v>0</v>
      </c>
    </row>
    <row r="21" spans="1:19" ht="24.75" thickBot="1">
      <c r="A21" s="3052"/>
      <c r="B21" s="3053"/>
      <c r="C21" s="3054"/>
      <c r="D21" s="166"/>
      <c r="E21" s="83"/>
      <c r="F21" s="84"/>
      <c r="G21" s="83"/>
      <c r="H21" s="84"/>
      <c r="I21" s="83"/>
      <c r="J21" s="85"/>
      <c r="K21" s="83"/>
      <c r="L21" s="83"/>
      <c r="M21" s="83"/>
      <c r="N21" s="83"/>
      <c r="O21" s="83"/>
      <c r="P21" s="87"/>
      <c r="Q21" s="548" t="s">
        <v>169</v>
      </c>
      <c r="R21" s="549"/>
      <c r="S21" s="569">
        <f>+Q20+S20</f>
        <v>70000</v>
      </c>
    </row>
    <row r="22" spans="1:19" ht="24.75" thickBot="1">
      <c r="A22" s="3003"/>
      <c r="B22" s="3004"/>
      <c r="C22" s="3005"/>
      <c r="D22" s="167"/>
      <c r="E22" s="88"/>
      <c r="F22" s="89"/>
      <c r="G22" s="88"/>
      <c r="H22" s="89"/>
      <c r="I22" s="88"/>
      <c r="J22" s="90"/>
      <c r="K22" s="88"/>
      <c r="L22" s="88"/>
      <c r="M22" s="88"/>
      <c r="N22" s="88"/>
      <c r="O22" s="88"/>
      <c r="P22" s="91"/>
      <c r="Q22" s="3035" t="s">
        <v>563</v>
      </c>
      <c r="R22" s="3036"/>
      <c r="S22" s="3037"/>
    </row>
    <row r="23" spans="1:19">
      <c r="A23" s="2894" t="s">
        <v>61</v>
      </c>
      <c r="B23" s="2895"/>
      <c r="C23" s="2896"/>
      <c r="D23" s="92">
        <f>SUM(D11:D22)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3589" t="s">
        <v>267</v>
      </c>
      <c r="R23" s="3994"/>
      <c r="S23" s="3995"/>
    </row>
    <row r="24" spans="1:19">
      <c r="A24" s="2885" t="s">
        <v>484</v>
      </c>
      <c r="B24" s="2886"/>
      <c r="C24" s="2887"/>
      <c r="D24" s="172" t="s">
        <v>68</v>
      </c>
      <c r="E24" s="97">
        <f>SUM(E11:E22)</f>
        <v>2.5</v>
      </c>
      <c r="F24" s="97">
        <f>SUM(F11:F22)</f>
        <v>2.5</v>
      </c>
      <c r="G24" s="97">
        <f t="shared" ref="G24:P24" si="0">SUM(G11:G22)</f>
        <v>2.5</v>
      </c>
      <c r="H24" s="97">
        <f>SUM(H11:H22)</f>
        <v>12.5</v>
      </c>
      <c r="I24" s="97">
        <f t="shared" si="0"/>
        <v>10</v>
      </c>
      <c r="J24" s="97">
        <f t="shared" si="0"/>
        <v>10</v>
      </c>
      <c r="K24" s="97">
        <f t="shared" si="0"/>
        <v>10</v>
      </c>
      <c r="L24" s="97">
        <f t="shared" si="0"/>
        <v>10</v>
      </c>
      <c r="M24" s="97">
        <f t="shared" si="0"/>
        <v>10</v>
      </c>
      <c r="N24" s="97">
        <f t="shared" si="0"/>
        <v>10</v>
      </c>
      <c r="O24" s="97">
        <f t="shared" si="0"/>
        <v>10</v>
      </c>
      <c r="P24" s="98">
        <f t="shared" si="0"/>
        <v>10</v>
      </c>
      <c r="Q24" s="2964" t="s">
        <v>268</v>
      </c>
      <c r="R24" s="2965"/>
      <c r="S24" s="2966"/>
    </row>
    <row r="25" spans="1:19">
      <c r="A25" s="2888"/>
      <c r="B25" s="2889"/>
      <c r="C25" s="2890"/>
      <c r="D25" s="175" t="s">
        <v>69</v>
      </c>
      <c r="E25" s="99">
        <f>E24</f>
        <v>2.5</v>
      </c>
      <c r="F25" s="97">
        <f>SUM(E24:F24)</f>
        <v>5</v>
      </c>
      <c r="G25" s="97">
        <f>SUM(E24:G24)</f>
        <v>7.5</v>
      </c>
      <c r="H25" s="97">
        <f>SUM(E24:H24)</f>
        <v>20</v>
      </c>
      <c r="I25" s="97">
        <f>SUM(E24:I24)</f>
        <v>30</v>
      </c>
      <c r="J25" s="97">
        <f>SUM(E24:J24)</f>
        <v>40</v>
      </c>
      <c r="K25" s="97">
        <f>SUM(E24:K24)</f>
        <v>50</v>
      </c>
      <c r="L25" s="97">
        <f>SUM(E24:L24)</f>
        <v>60</v>
      </c>
      <c r="M25" s="97">
        <f>SUM(E24:M24)</f>
        <v>70</v>
      </c>
      <c r="N25" s="97">
        <f>SUM(E24:N24)</f>
        <v>80</v>
      </c>
      <c r="O25" s="97">
        <f>SUM(E24:O24)</f>
        <v>90</v>
      </c>
      <c r="P25" s="98">
        <f>SUM(E24:P24)</f>
        <v>100</v>
      </c>
      <c r="Q25" s="3038"/>
      <c r="R25" s="3039"/>
      <c r="S25" s="3040"/>
    </row>
    <row r="26" spans="1:19">
      <c r="A26" s="2831" t="s">
        <v>487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617</v>
      </c>
      <c r="R26" s="2838"/>
      <c r="S26" s="2839">
        <v>0</v>
      </c>
    </row>
    <row r="27" spans="1:19" ht="24.75" thickBot="1">
      <c r="A27" s="2834"/>
      <c r="B27" s="2835"/>
      <c r="C27" s="2836"/>
      <c r="D27" s="182" t="s">
        <v>72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197" t="s">
        <v>470</v>
      </c>
      <c r="R27" s="1040"/>
      <c r="S27" s="2840"/>
    </row>
    <row r="28" spans="1:19" hidden="1">
      <c r="Q28" s="2847" t="s">
        <v>719</v>
      </c>
      <c r="R28" s="2847"/>
      <c r="S28" s="2847"/>
    </row>
    <row r="29" spans="1:19" hidden="1">
      <c r="Q29" s="458"/>
      <c r="R29" s="865"/>
      <c r="S29" s="275"/>
    </row>
    <row r="30" spans="1:19" hidden="1">
      <c r="Q30" s="2829" t="s">
        <v>720</v>
      </c>
      <c r="R30" s="2829"/>
      <c r="S30" s="2829"/>
    </row>
    <row r="31" spans="1:19" hidden="1">
      <c r="Q31" s="2830" t="s">
        <v>727</v>
      </c>
      <c r="R31" s="2830"/>
      <c r="S31" s="2830"/>
    </row>
    <row r="32" spans="1:19" hidden="1"/>
  </sheetData>
  <mergeCells count="43">
    <mergeCell ref="Q28:S28"/>
    <mergeCell ref="Q30:S30"/>
    <mergeCell ref="Q31:S31"/>
    <mergeCell ref="A26:C27"/>
    <mergeCell ref="Q26:R26"/>
    <mergeCell ref="S26:S27"/>
    <mergeCell ref="A22:C22"/>
    <mergeCell ref="Q22:S22"/>
    <mergeCell ref="Q23:S23"/>
    <mergeCell ref="Q24:S24"/>
    <mergeCell ref="A23:C23"/>
    <mergeCell ref="A24:C25"/>
    <mergeCell ref="Q25:S25"/>
    <mergeCell ref="A13:C13"/>
    <mergeCell ref="A14:C14"/>
    <mergeCell ref="A15:C15"/>
    <mergeCell ref="A16:C16"/>
    <mergeCell ref="A1:S1"/>
    <mergeCell ref="A2:S2"/>
    <mergeCell ref="A11:C11"/>
    <mergeCell ref="A12:C12"/>
    <mergeCell ref="Q5:S5"/>
    <mergeCell ref="A7:B8"/>
    <mergeCell ref="A5:B6"/>
    <mergeCell ref="C5:P6"/>
    <mergeCell ref="C7:P8"/>
    <mergeCell ref="C3:S4"/>
    <mergeCell ref="A20:C20"/>
    <mergeCell ref="Q20:R20"/>
    <mergeCell ref="A21:C21"/>
    <mergeCell ref="A3:B4"/>
    <mergeCell ref="Q6:S6"/>
    <mergeCell ref="Q8:S8"/>
    <mergeCell ref="A9:C10"/>
    <mergeCell ref="E9:P9"/>
    <mergeCell ref="Q10:R10"/>
    <mergeCell ref="Q13:S13"/>
    <mergeCell ref="Q16:S16"/>
    <mergeCell ref="Q18:S18"/>
    <mergeCell ref="A17:C17"/>
    <mergeCell ref="A18:C18"/>
    <mergeCell ref="A19:C19"/>
    <mergeCell ref="Q19:R19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23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FF"/>
  </sheetPr>
  <dimension ref="A1:S31"/>
  <sheetViews>
    <sheetView view="pageLayout" zoomScale="70" zoomScaleNormal="90" zoomScalePageLayoutView="70" workbookViewId="0">
      <selection activeCell="A5" sqref="A5:P6"/>
    </sheetView>
  </sheetViews>
  <sheetFormatPr defaultColWidth="8.5703125" defaultRowHeight="24"/>
  <cols>
    <col min="1" max="1" width="15.5703125" style="15" bestFit="1" customWidth="1"/>
    <col min="2" max="2" width="14.85546875" style="15" customWidth="1"/>
    <col min="3" max="3" width="29.140625" style="15" customWidth="1"/>
    <col min="4" max="4" width="17.85546875" style="15" customWidth="1"/>
    <col min="5" max="5" width="3.85546875" style="15" bestFit="1" customWidth="1"/>
    <col min="6" max="6" width="4.140625" style="15" bestFit="1" customWidth="1"/>
    <col min="7" max="7" width="3.5703125" style="15" bestFit="1" customWidth="1"/>
    <col min="8" max="8" width="4" style="15" bestFit="1" customWidth="1"/>
    <col min="9" max="9" width="4.140625" style="15" bestFit="1" customWidth="1"/>
    <col min="10" max="10" width="4" style="15" bestFit="1" customWidth="1"/>
    <col min="11" max="11" width="4.42578125" style="15" bestFit="1" customWidth="1"/>
    <col min="12" max="12" width="4.140625" style="15" bestFit="1" customWidth="1"/>
    <col min="13" max="13" width="3.5703125" style="15" customWidth="1"/>
    <col min="14" max="14" width="4.140625" style="15" customWidth="1"/>
    <col min="15" max="15" width="4" style="15" customWidth="1"/>
    <col min="16" max="16" width="4.140625" style="15" customWidth="1"/>
    <col min="17" max="17" width="34.140625" style="15" customWidth="1"/>
    <col min="18" max="18" width="18" style="15" customWidth="1"/>
    <col min="19" max="16384" width="8.5703125" style="15"/>
  </cols>
  <sheetData>
    <row r="1" spans="1:18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51"/>
    </row>
    <row r="2" spans="1:18" ht="24.75" thickBot="1">
      <c r="A2" s="2996" t="s">
        <v>88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8"/>
    </row>
    <row r="3" spans="1:18">
      <c r="A3" s="2855" t="s">
        <v>786</v>
      </c>
      <c r="B3" s="2856"/>
      <c r="C3" s="3121" t="s">
        <v>269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3"/>
    </row>
    <row r="4" spans="1:18" ht="24.75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6"/>
    </row>
    <row r="5" spans="1:18">
      <c r="A5" s="2941" t="s">
        <v>787</v>
      </c>
      <c r="B5" s="2942"/>
      <c r="C5" s="2925" t="s">
        <v>977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564</v>
      </c>
      <c r="R5" s="2870"/>
    </row>
    <row r="6" spans="1:18" ht="21" customHeight="1">
      <c r="A6" s="3130"/>
      <c r="B6" s="2981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416</v>
      </c>
      <c r="R6" s="2923"/>
    </row>
    <row r="7" spans="1:18">
      <c r="A7" s="2871" t="s">
        <v>62</v>
      </c>
      <c r="B7" s="2872"/>
      <c r="C7" s="2875" t="s">
        <v>795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73" t="s">
        <v>613</v>
      </c>
      <c r="R7" s="75"/>
    </row>
    <row r="8" spans="1:18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3"/>
    </row>
    <row r="9" spans="1:18" ht="24.75" thickBot="1">
      <c r="A9" s="2903" t="s">
        <v>499</v>
      </c>
      <c r="B9" s="2904"/>
      <c r="C9" s="2904"/>
      <c r="D9" s="202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6" t="s">
        <v>502</v>
      </c>
    </row>
    <row r="10" spans="1:18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907" t="s">
        <v>270</v>
      </c>
      <c r="R10" s="740" t="s">
        <v>78</v>
      </c>
    </row>
    <row r="11" spans="1:18" ht="24.75" thickBot="1">
      <c r="A11" s="3613" t="s">
        <v>271</v>
      </c>
      <c r="B11" s="3614"/>
      <c r="C11" s="3615"/>
      <c r="D11" s="198">
        <v>10</v>
      </c>
      <c r="E11" s="282">
        <v>2.5</v>
      </c>
      <c r="F11" s="282">
        <v>2.5</v>
      </c>
      <c r="G11" s="282">
        <v>2.5</v>
      </c>
      <c r="H11" s="282">
        <v>2.5</v>
      </c>
      <c r="I11" s="351"/>
      <c r="J11" s="354"/>
      <c r="K11" s="351"/>
      <c r="L11" s="351"/>
      <c r="M11" s="351"/>
      <c r="N11" s="351"/>
      <c r="O11" s="351"/>
      <c r="P11" s="355"/>
      <c r="Q11" s="441"/>
      <c r="R11" s="365"/>
    </row>
    <row r="12" spans="1:18" ht="24.75" thickBot="1">
      <c r="A12" s="3114" t="s">
        <v>272</v>
      </c>
      <c r="B12" s="3115"/>
      <c r="C12" s="3116"/>
      <c r="D12" s="199">
        <v>20</v>
      </c>
      <c r="E12" s="356"/>
      <c r="F12" s="357"/>
      <c r="G12" s="283">
        <v>4</v>
      </c>
      <c r="H12" s="283">
        <v>4</v>
      </c>
      <c r="I12" s="283">
        <v>4</v>
      </c>
      <c r="J12" s="283">
        <v>4</v>
      </c>
      <c r="K12" s="283">
        <v>4</v>
      </c>
      <c r="L12" s="356"/>
      <c r="M12" s="356"/>
      <c r="N12" s="356"/>
      <c r="O12" s="356"/>
      <c r="P12" s="359"/>
      <c r="Q12" s="324" t="s">
        <v>510</v>
      </c>
      <c r="R12" s="517"/>
    </row>
    <row r="13" spans="1:18">
      <c r="A13" s="3052" t="s">
        <v>750</v>
      </c>
      <c r="B13" s="3053"/>
      <c r="C13" s="3054"/>
      <c r="D13" s="200">
        <v>20</v>
      </c>
      <c r="E13" s="225"/>
      <c r="F13" s="226"/>
      <c r="G13" s="225"/>
      <c r="H13" s="226"/>
      <c r="I13" s="225"/>
      <c r="J13" s="228"/>
      <c r="K13" s="225"/>
      <c r="L13" s="283">
        <v>20</v>
      </c>
      <c r="M13" s="225"/>
      <c r="N13" s="225"/>
      <c r="O13" s="225"/>
      <c r="P13" s="230"/>
      <c r="Q13" s="2951" t="s">
        <v>26</v>
      </c>
      <c r="R13" s="2953"/>
    </row>
    <row r="14" spans="1:18" ht="24.75" thickBot="1">
      <c r="A14" s="3052" t="s">
        <v>273</v>
      </c>
      <c r="B14" s="3053"/>
      <c r="C14" s="3054"/>
      <c r="D14" s="200">
        <v>10</v>
      </c>
      <c r="E14" s="77"/>
      <c r="F14" s="226"/>
      <c r="G14" s="225"/>
      <c r="H14" s="226"/>
      <c r="I14" s="225"/>
      <c r="J14" s="228"/>
      <c r="K14" s="225"/>
      <c r="L14" s="225"/>
      <c r="M14" s="283">
        <v>10</v>
      </c>
      <c r="N14" s="225"/>
      <c r="O14" s="225"/>
      <c r="P14" s="230"/>
      <c r="Q14" s="73"/>
      <c r="R14" s="75"/>
    </row>
    <row r="15" spans="1:18" ht="24.75" thickBot="1">
      <c r="A15" s="3052" t="s">
        <v>449</v>
      </c>
      <c r="B15" s="3053"/>
      <c r="C15" s="3054"/>
      <c r="D15" s="200">
        <v>20</v>
      </c>
      <c r="E15" s="77"/>
      <c r="F15" s="226"/>
      <c r="G15" s="225"/>
      <c r="H15" s="226"/>
      <c r="I15" s="225"/>
      <c r="J15" s="228"/>
      <c r="K15" s="225"/>
      <c r="L15" s="225"/>
      <c r="M15" s="283">
        <v>5</v>
      </c>
      <c r="N15" s="283">
        <v>5</v>
      </c>
      <c r="O15" s="283">
        <v>5</v>
      </c>
      <c r="P15" s="286">
        <v>5</v>
      </c>
      <c r="Q15" s="324" t="s">
        <v>511</v>
      </c>
      <c r="R15" s="517"/>
    </row>
    <row r="16" spans="1:18">
      <c r="A16" s="3052" t="s">
        <v>450</v>
      </c>
      <c r="B16" s="3053"/>
      <c r="C16" s="3054"/>
      <c r="D16" s="200">
        <v>10</v>
      </c>
      <c r="E16" s="225"/>
      <c r="F16" s="226"/>
      <c r="G16" s="225"/>
      <c r="H16" s="226"/>
      <c r="I16" s="225"/>
      <c r="J16" s="228"/>
      <c r="K16" s="225"/>
      <c r="L16" s="225"/>
      <c r="M16" s="283">
        <v>3.3</v>
      </c>
      <c r="N16" s="283">
        <v>3.3</v>
      </c>
      <c r="O16" s="283">
        <v>3.3</v>
      </c>
      <c r="P16" s="230"/>
      <c r="Q16" s="3581" t="s">
        <v>168</v>
      </c>
      <c r="R16" s="3996"/>
    </row>
    <row r="17" spans="1:19" ht="24.75" thickBot="1">
      <c r="A17" s="3052" t="s">
        <v>451</v>
      </c>
      <c r="B17" s="3053"/>
      <c r="C17" s="3054"/>
      <c r="D17" s="200">
        <v>10</v>
      </c>
      <c r="E17" s="77"/>
      <c r="F17" s="231"/>
      <c r="G17" s="77"/>
      <c r="H17" s="231"/>
      <c r="I17" s="77"/>
      <c r="J17" s="232"/>
      <c r="K17" s="77"/>
      <c r="L17" s="77"/>
      <c r="M17" s="77"/>
      <c r="N17" s="77"/>
      <c r="O17" s="77"/>
      <c r="P17" s="286">
        <v>10</v>
      </c>
      <c r="Q17" s="73"/>
      <c r="R17" s="75"/>
    </row>
    <row r="18" spans="1:19" ht="24.75" thickBot="1">
      <c r="A18" s="3052"/>
      <c r="B18" s="3053"/>
      <c r="C18" s="3054"/>
      <c r="D18" s="200"/>
      <c r="E18" s="77"/>
      <c r="F18" s="231"/>
      <c r="G18" s="77"/>
      <c r="H18" s="231"/>
      <c r="I18" s="77"/>
      <c r="J18" s="232"/>
      <c r="K18" s="77"/>
      <c r="L18" s="77"/>
      <c r="M18" s="77"/>
      <c r="N18" s="77"/>
      <c r="O18" s="77"/>
      <c r="P18" s="78"/>
      <c r="Q18" s="3035" t="s">
        <v>504</v>
      </c>
      <c r="R18" s="3037"/>
    </row>
    <row r="19" spans="1:19">
      <c r="A19" s="3052"/>
      <c r="B19" s="3053"/>
      <c r="C19" s="3054"/>
      <c r="D19" s="200"/>
      <c r="E19" s="77"/>
      <c r="F19" s="231"/>
      <c r="G19" s="77"/>
      <c r="H19" s="231"/>
      <c r="I19" s="77"/>
      <c r="J19" s="232"/>
      <c r="K19" s="77"/>
      <c r="L19" s="77"/>
      <c r="M19" s="77"/>
      <c r="N19" s="77"/>
      <c r="O19" s="77"/>
      <c r="P19" s="78"/>
      <c r="Q19" s="915" t="s">
        <v>12</v>
      </c>
      <c r="R19" s="213" t="s">
        <v>13</v>
      </c>
    </row>
    <row r="20" spans="1:19">
      <c r="A20" s="3052"/>
      <c r="B20" s="3053"/>
      <c r="C20" s="3054"/>
      <c r="D20" s="166"/>
      <c r="E20" s="83"/>
      <c r="F20" s="84"/>
      <c r="G20" s="83"/>
      <c r="H20" s="84"/>
      <c r="I20" s="83"/>
      <c r="J20" s="85"/>
      <c r="K20" s="83"/>
      <c r="L20" s="83"/>
      <c r="M20" s="83"/>
      <c r="N20" s="83"/>
      <c r="O20" s="83"/>
      <c r="P20" s="87"/>
      <c r="Q20" s="968"/>
      <c r="R20" s="86"/>
    </row>
    <row r="21" spans="1:19" ht="24.75" thickBot="1">
      <c r="A21" s="3052"/>
      <c r="B21" s="3053"/>
      <c r="C21" s="3054"/>
      <c r="D21" s="166"/>
      <c r="E21" s="83"/>
      <c r="F21" s="84"/>
      <c r="G21" s="83"/>
      <c r="H21" s="84"/>
      <c r="I21" s="83"/>
      <c r="J21" s="85"/>
      <c r="K21" s="83"/>
      <c r="L21" s="83"/>
      <c r="M21" s="83"/>
      <c r="N21" s="83"/>
      <c r="O21" s="83"/>
      <c r="P21" s="87"/>
      <c r="Q21" s="548" t="s">
        <v>169</v>
      </c>
      <c r="R21" s="741"/>
    </row>
    <row r="22" spans="1:19" ht="24.75" thickBot="1">
      <c r="A22" s="3003"/>
      <c r="B22" s="3004"/>
      <c r="C22" s="3005"/>
      <c r="D22" s="167"/>
      <c r="E22" s="88"/>
      <c r="F22" s="89"/>
      <c r="G22" s="88"/>
      <c r="H22" s="89"/>
      <c r="I22" s="88"/>
      <c r="J22" s="90"/>
      <c r="K22" s="88"/>
      <c r="L22" s="88"/>
      <c r="M22" s="88"/>
      <c r="N22" s="88"/>
      <c r="O22" s="88"/>
      <c r="P22" s="91"/>
      <c r="Q22" s="3035" t="s">
        <v>563</v>
      </c>
      <c r="R22" s="3037"/>
    </row>
    <row r="23" spans="1:19">
      <c r="A23" s="2894" t="s">
        <v>61</v>
      </c>
      <c r="B23" s="2895"/>
      <c r="C23" s="2896"/>
      <c r="D23" s="92">
        <f>SUM(D11:D22)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3589" t="s">
        <v>274</v>
      </c>
      <c r="R23" s="3995"/>
    </row>
    <row r="24" spans="1:19">
      <c r="A24" s="2885" t="s">
        <v>484</v>
      </c>
      <c r="B24" s="2886"/>
      <c r="C24" s="2887"/>
      <c r="D24" s="172" t="s">
        <v>68</v>
      </c>
      <c r="E24" s="97">
        <f t="shared" ref="E24:P24" si="0">SUM(E11:E22)</f>
        <v>2.5</v>
      </c>
      <c r="F24" s="97">
        <f t="shared" si="0"/>
        <v>2.5</v>
      </c>
      <c r="G24" s="97">
        <f t="shared" si="0"/>
        <v>6.5</v>
      </c>
      <c r="H24" s="97">
        <f t="shared" si="0"/>
        <v>6.5</v>
      </c>
      <c r="I24" s="97">
        <f t="shared" si="0"/>
        <v>4</v>
      </c>
      <c r="J24" s="97">
        <f t="shared" si="0"/>
        <v>4</v>
      </c>
      <c r="K24" s="97">
        <f t="shared" si="0"/>
        <v>4</v>
      </c>
      <c r="L24" s="97">
        <f t="shared" si="0"/>
        <v>20</v>
      </c>
      <c r="M24" s="97">
        <f t="shared" si="0"/>
        <v>18.3</v>
      </c>
      <c r="N24" s="97">
        <f t="shared" si="0"/>
        <v>8.3000000000000007</v>
      </c>
      <c r="O24" s="97">
        <f t="shared" si="0"/>
        <v>8.3000000000000007</v>
      </c>
      <c r="P24" s="98">
        <f t="shared" si="0"/>
        <v>15</v>
      </c>
      <c r="Q24" s="3103"/>
      <c r="R24" s="3757"/>
    </row>
    <row r="25" spans="1:19">
      <c r="A25" s="2888"/>
      <c r="B25" s="2889"/>
      <c r="C25" s="2890"/>
      <c r="D25" s="175" t="s">
        <v>69</v>
      </c>
      <c r="E25" s="99">
        <f>E24</f>
        <v>2.5</v>
      </c>
      <c r="F25" s="97">
        <f>SUM(E24:F24)</f>
        <v>5</v>
      </c>
      <c r="G25" s="97">
        <f>SUM(E24:G24)</f>
        <v>11.5</v>
      </c>
      <c r="H25" s="97">
        <f>SUM(E24:H24)</f>
        <v>18</v>
      </c>
      <c r="I25" s="97">
        <f>SUM(E24:I24)</f>
        <v>22</v>
      </c>
      <c r="J25" s="97">
        <f>SUM(E24:J24)</f>
        <v>26</v>
      </c>
      <c r="K25" s="97">
        <f>SUM(E24:K24)</f>
        <v>30</v>
      </c>
      <c r="L25" s="97">
        <f>SUM(E24:L24)</f>
        <v>50</v>
      </c>
      <c r="M25" s="97">
        <f>SUM(E24:M24)</f>
        <v>68.3</v>
      </c>
      <c r="N25" s="97">
        <f>SUM(E24:N24)</f>
        <v>76.599999999999994</v>
      </c>
      <c r="O25" s="97">
        <f>SUM(E24:O24)</f>
        <v>84.899999999999991</v>
      </c>
      <c r="P25" s="98">
        <f>SUM(E24:P24)</f>
        <v>99.899999999999991</v>
      </c>
      <c r="Q25" s="2938"/>
      <c r="R25" s="2940"/>
    </row>
    <row r="26" spans="1:19" ht="24.75" thickBot="1">
      <c r="A26" s="2831" t="s">
        <v>487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1041" t="s">
        <v>617</v>
      </c>
      <c r="R26" s="3997">
        <v>0</v>
      </c>
      <c r="S26" s="123"/>
    </row>
    <row r="27" spans="1:19" ht="24.75" thickBot="1">
      <c r="A27" s="2834"/>
      <c r="B27" s="2835"/>
      <c r="C27" s="2836"/>
      <c r="D27" s="182" t="s">
        <v>72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1042" t="s">
        <v>470</v>
      </c>
      <c r="R27" s="3998"/>
      <c r="S27" s="123"/>
    </row>
    <row r="28" spans="1:19" hidden="1">
      <c r="Q28" s="2991" t="s">
        <v>719</v>
      </c>
      <c r="R28" s="2991"/>
      <c r="S28" s="2991"/>
    </row>
    <row r="29" spans="1:19" hidden="1">
      <c r="Q29" s="458"/>
      <c r="R29" s="865"/>
      <c r="S29" s="275"/>
    </row>
    <row r="30" spans="1:19" hidden="1">
      <c r="Q30" s="2829" t="s">
        <v>720</v>
      </c>
      <c r="R30" s="2829"/>
      <c r="S30" s="2829"/>
    </row>
    <row r="31" spans="1:19" hidden="1">
      <c r="Q31" s="2830" t="s">
        <v>727</v>
      </c>
      <c r="R31" s="2830"/>
      <c r="S31" s="2830"/>
    </row>
  </sheetData>
  <mergeCells count="39">
    <mergeCell ref="Q28:S28"/>
    <mergeCell ref="Q30:S30"/>
    <mergeCell ref="Q31:S31"/>
    <mergeCell ref="Q24:R24"/>
    <mergeCell ref="A26:C27"/>
    <mergeCell ref="R26:R27"/>
    <mergeCell ref="A12:C12"/>
    <mergeCell ref="A13:C13"/>
    <mergeCell ref="A14:C14"/>
    <mergeCell ref="A15:C15"/>
    <mergeCell ref="A16:C16"/>
    <mergeCell ref="Q13:R13"/>
    <mergeCell ref="Q16:R16"/>
    <mergeCell ref="Q18:R18"/>
    <mergeCell ref="A23:C23"/>
    <mergeCell ref="A24:C25"/>
    <mergeCell ref="Q25:R25"/>
    <mergeCell ref="A17:C17"/>
    <mergeCell ref="A21:C21"/>
    <mergeCell ref="A22:C22"/>
    <mergeCell ref="Q22:R22"/>
    <mergeCell ref="Q23:R23"/>
    <mergeCell ref="A18:C18"/>
    <mergeCell ref="A19:C19"/>
    <mergeCell ref="A20:C20"/>
    <mergeCell ref="A1:R1"/>
    <mergeCell ref="A2:R2"/>
    <mergeCell ref="A11:C11"/>
    <mergeCell ref="Q5:R5"/>
    <mergeCell ref="A9:C10"/>
    <mergeCell ref="E9:P9"/>
    <mergeCell ref="A3:B4"/>
    <mergeCell ref="Q6:R6"/>
    <mergeCell ref="Q8:R8"/>
    <mergeCell ref="A7:B8"/>
    <mergeCell ref="A5:B6"/>
    <mergeCell ref="C7:P8"/>
    <mergeCell ref="C5:P6"/>
    <mergeCell ref="C3:R4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24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2" tint="-0.499984740745262"/>
  </sheetPr>
  <dimension ref="A1:R28"/>
  <sheetViews>
    <sheetView view="pageLayout" zoomScale="80" zoomScaleNormal="90" zoomScalePageLayoutView="80" workbookViewId="0">
      <selection activeCell="A5" sqref="A5:P6"/>
    </sheetView>
  </sheetViews>
  <sheetFormatPr defaultColWidth="8.85546875" defaultRowHeight="24"/>
  <cols>
    <col min="1" max="1" width="18.42578125" style="15" customWidth="1"/>
    <col min="2" max="2" width="44.42578125" style="15" customWidth="1"/>
    <col min="3" max="3" width="15.42578125" style="15" bestFit="1" customWidth="1"/>
    <col min="4" max="14" width="4.85546875" style="15" customWidth="1"/>
    <col min="15" max="15" width="4.140625" style="15" bestFit="1" customWidth="1"/>
    <col min="16" max="16" width="8.85546875" style="15"/>
    <col min="17" max="17" width="20" style="15" customWidth="1"/>
    <col min="18" max="18" width="13.5703125" style="15" bestFit="1" customWidth="1"/>
    <col min="19" max="16384" width="8.85546875" style="15"/>
  </cols>
  <sheetData>
    <row r="1" spans="1:18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51"/>
    </row>
    <row r="2" spans="1:18" ht="24.75" thickBot="1">
      <c r="A2" s="3999" t="s">
        <v>705</v>
      </c>
      <c r="B2" s="3203"/>
      <c r="C2" s="3203"/>
      <c r="D2" s="3203"/>
      <c r="E2" s="3203"/>
      <c r="F2" s="3203"/>
      <c r="G2" s="3203"/>
      <c r="H2" s="3203"/>
      <c r="I2" s="3203"/>
      <c r="J2" s="3203"/>
      <c r="K2" s="3203"/>
      <c r="L2" s="3203"/>
      <c r="M2" s="3203"/>
      <c r="N2" s="3203"/>
      <c r="O2" s="3203"/>
      <c r="P2" s="3203"/>
      <c r="Q2" s="3203"/>
      <c r="R2" s="3204"/>
    </row>
    <row r="3" spans="1:18">
      <c r="A3" s="1014" t="s">
        <v>824</v>
      </c>
      <c r="B3" s="4000" t="s">
        <v>978</v>
      </c>
      <c r="C3" s="4001"/>
      <c r="D3" s="4001"/>
      <c r="E3" s="4001"/>
      <c r="F3" s="4001"/>
      <c r="G3" s="4001"/>
      <c r="H3" s="4001"/>
      <c r="I3" s="4001"/>
      <c r="J3" s="4001"/>
      <c r="K3" s="4001"/>
      <c r="L3" s="4001"/>
      <c r="M3" s="4001"/>
      <c r="N3" s="4001"/>
      <c r="O3" s="4002"/>
      <c r="P3" s="3019" t="s">
        <v>564</v>
      </c>
      <c r="Q3" s="3020"/>
      <c r="R3" s="3021"/>
    </row>
    <row r="4" spans="1:18">
      <c r="A4" s="1088"/>
      <c r="B4" s="2952"/>
      <c r="C4" s="2952"/>
      <c r="D4" s="2952"/>
      <c r="E4" s="2952"/>
      <c r="F4" s="2952"/>
      <c r="G4" s="2952"/>
      <c r="H4" s="2952"/>
      <c r="I4" s="2952"/>
      <c r="J4" s="2952"/>
      <c r="K4" s="2952"/>
      <c r="L4" s="2952"/>
      <c r="M4" s="2952"/>
      <c r="N4" s="2952"/>
      <c r="O4" s="2953"/>
      <c r="P4" s="4003" t="s">
        <v>565</v>
      </c>
      <c r="Q4" s="4004"/>
      <c r="R4" s="4005"/>
    </row>
    <row r="5" spans="1:18" ht="24.75" thickBot="1">
      <c r="A5" s="1038"/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3"/>
      <c r="P5" s="499" t="s">
        <v>566</v>
      </c>
      <c r="Q5" s="500"/>
      <c r="R5" s="501"/>
    </row>
    <row r="6" spans="1:18" ht="24.75" thickBot="1">
      <c r="A6" s="2903" t="s">
        <v>499</v>
      </c>
      <c r="B6" s="2904"/>
      <c r="C6" s="202" t="s">
        <v>593</v>
      </c>
      <c r="D6" s="2909" t="s">
        <v>500</v>
      </c>
      <c r="E6" s="2910"/>
      <c r="F6" s="2910"/>
      <c r="G6" s="2910"/>
      <c r="H6" s="2910"/>
      <c r="I6" s="2910"/>
      <c r="J6" s="2910"/>
      <c r="K6" s="2910"/>
      <c r="L6" s="2910"/>
      <c r="M6" s="2910"/>
      <c r="N6" s="2910"/>
      <c r="O6" s="2924"/>
      <c r="P6" s="324" t="s">
        <v>525</v>
      </c>
      <c r="Q6" s="325"/>
      <c r="R6" s="326" t="s">
        <v>502</v>
      </c>
    </row>
    <row r="7" spans="1:18">
      <c r="A7" s="3009"/>
      <c r="B7" s="3010"/>
      <c r="C7" s="165" t="s">
        <v>60</v>
      </c>
      <c r="D7" s="209" t="s">
        <v>0</v>
      </c>
      <c r="E7" s="210" t="s">
        <v>1</v>
      </c>
      <c r="F7" s="211" t="s">
        <v>2</v>
      </c>
      <c r="G7" s="212" t="s">
        <v>3</v>
      </c>
      <c r="H7" s="212" t="s">
        <v>4</v>
      </c>
      <c r="I7" s="212" t="s">
        <v>5</v>
      </c>
      <c r="J7" s="212" t="s">
        <v>6</v>
      </c>
      <c r="K7" s="212" t="s">
        <v>7</v>
      </c>
      <c r="L7" s="212" t="s">
        <v>8</v>
      </c>
      <c r="M7" s="212" t="s">
        <v>9</v>
      </c>
      <c r="N7" s="212" t="s">
        <v>10</v>
      </c>
      <c r="O7" s="213" t="s">
        <v>11</v>
      </c>
      <c r="P7" s="509" t="s">
        <v>607</v>
      </c>
      <c r="Q7" s="442"/>
      <c r="R7" s="370" t="s">
        <v>572</v>
      </c>
    </row>
    <row r="8" spans="1:18" ht="24.75" thickBot="1">
      <c r="A8" s="4006" t="s">
        <v>606</v>
      </c>
      <c r="B8" s="4007"/>
      <c r="C8" s="764">
        <v>10</v>
      </c>
      <c r="D8" s="330">
        <v>10</v>
      </c>
      <c r="E8" s="343"/>
      <c r="F8" s="343"/>
      <c r="G8" s="343"/>
      <c r="H8" s="343"/>
      <c r="I8" s="345"/>
      <c r="J8" s="83"/>
      <c r="K8" s="83"/>
      <c r="L8" s="83"/>
      <c r="M8" s="83"/>
      <c r="N8" s="83"/>
      <c r="O8" s="87"/>
      <c r="P8" s="441"/>
      <c r="Q8" s="502"/>
      <c r="R8" s="503"/>
    </row>
    <row r="9" spans="1:18" ht="24.75" thickBot="1">
      <c r="A9" s="1200" t="s">
        <v>573</v>
      </c>
      <c r="B9" s="464"/>
      <c r="C9" s="1197"/>
      <c r="D9" s="83"/>
      <c r="E9" s="84"/>
      <c r="F9" s="83"/>
      <c r="G9" s="84"/>
      <c r="H9" s="83"/>
      <c r="I9" s="85"/>
      <c r="J9" s="83"/>
      <c r="K9" s="83"/>
      <c r="L9" s="83"/>
      <c r="M9" s="83"/>
      <c r="N9" s="83"/>
      <c r="O9" s="87"/>
      <c r="P9" s="602" t="s">
        <v>510</v>
      </c>
      <c r="Q9" s="325"/>
      <c r="R9" s="517"/>
    </row>
    <row r="10" spans="1:18">
      <c r="A10" s="4008" t="s">
        <v>604</v>
      </c>
      <c r="B10" s="4009"/>
      <c r="C10" s="1197">
        <v>10</v>
      </c>
      <c r="D10" s="83"/>
      <c r="E10" s="84"/>
      <c r="F10" s="330">
        <v>10</v>
      </c>
      <c r="G10" s="84"/>
      <c r="H10" s="343"/>
      <c r="I10" s="345"/>
      <c r="J10" s="343"/>
      <c r="K10" s="83"/>
      <c r="L10" s="83"/>
      <c r="M10" s="83"/>
      <c r="N10" s="83"/>
      <c r="O10" s="87"/>
      <c r="P10" s="3541" t="s">
        <v>417</v>
      </c>
      <c r="Q10" s="3198"/>
      <c r="R10" s="3199"/>
    </row>
    <row r="11" spans="1:18" ht="24.75" thickBot="1">
      <c r="A11" s="4008" t="s">
        <v>605</v>
      </c>
      <c r="B11" s="4009"/>
      <c r="C11" s="1197">
        <v>15</v>
      </c>
      <c r="D11" s="83"/>
      <c r="E11" s="84"/>
      <c r="F11" s="83"/>
      <c r="G11" s="1231">
        <v>7.5</v>
      </c>
      <c r="H11" s="330">
        <v>7.5</v>
      </c>
      <c r="I11" s="343"/>
      <c r="J11" s="343"/>
      <c r="K11" s="343"/>
      <c r="L11" s="343"/>
      <c r="M11" s="343"/>
      <c r="N11" s="343"/>
      <c r="O11" s="347"/>
      <c r="P11" s="389"/>
      <c r="Q11" s="469"/>
      <c r="R11" s="390"/>
    </row>
    <row r="12" spans="1:18" ht="24.75" thickBot="1">
      <c r="A12" s="4008" t="s">
        <v>930</v>
      </c>
      <c r="B12" s="4009"/>
      <c r="C12" s="1197">
        <v>30</v>
      </c>
      <c r="D12" s="83"/>
      <c r="E12" s="84"/>
      <c r="F12" s="83"/>
      <c r="G12" s="84"/>
      <c r="H12" s="343"/>
      <c r="I12" s="330">
        <v>5</v>
      </c>
      <c r="J12" s="330">
        <v>5</v>
      </c>
      <c r="K12" s="330">
        <v>5</v>
      </c>
      <c r="L12" s="330">
        <v>5</v>
      </c>
      <c r="M12" s="330">
        <v>5</v>
      </c>
      <c r="N12" s="330">
        <v>5</v>
      </c>
      <c r="O12" s="343"/>
      <c r="P12" s="604" t="s">
        <v>511</v>
      </c>
      <c r="Q12" s="325"/>
      <c r="R12" s="517"/>
    </row>
    <row r="13" spans="1:18">
      <c r="A13" s="4008" t="s">
        <v>931</v>
      </c>
      <c r="B13" s="4009"/>
      <c r="C13" s="1197">
        <v>15</v>
      </c>
      <c r="D13" s="83"/>
      <c r="E13" s="84"/>
      <c r="F13" s="83"/>
      <c r="G13" s="84"/>
      <c r="H13" s="343"/>
      <c r="I13" s="330">
        <v>2.5</v>
      </c>
      <c r="J13" s="330">
        <v>2.5</v>
      </c>
      <c r="K13" s="330">
        <v>2.5</v>
      </c>
      <c r="L13" s="330">
        <v>2.5</v>
      </c>
      <c r="M13" s="330">
        <v>2.5</v>
      </c>
      <c r="N13" s="330">
        <v>2.5</v>
      </c>
      <c r="O13" s="343"/>
      <c r="P13" s="608" t="s">
        <v>570</v>
      </c>
      <c r="Q13" s="74"/>
      <c r="R13" s="188"/>
    </row>
    <row r="14" spans="1:18" ht="24.75" thickBot="1">
      <c r="A14" s="4008" t="s">
        <v>932</v>
      </c>
      <c r="B14" s="4009"/>
      <c r="C14" s="1197">
        <v>10</v>
      </c>
      <c r="D14" s="83"/>
      <c r="E14" s="84"/>
      <c r="F14" s="83"/>
      <c r="G14" s="84"/>
      <c r="H14" s="83"/>
      <c r="I14" s="345"/>
      <c r="J14" s="343"/>
      <c r="K14" s="330">
        <v>5</v>
      </c>
      <c r="L14" s="343"/>
      <c r="M14" s="83"/>
      <c r="N14" s="330">
        <v>5</v>
      </c>
      <c r="O14" s="347"/>
      <c r="P14" s="79"/>
      <c r="Q14" s="80"/>
      <c r="R14" s="81"/>
    </row>
    <row r="15" spans="1:18" ht="24.75" thickBot="1">
      <c r="A15" s="4008" t="s">
        <v>933</v>
      </c>
      <c r="B15" s="4009"/>
      <c r="C15" s="1197">
        <v>10</v>
      </c>
      <c r="D15" s="83"/>
      <c r="E15" s="84"/>
      <c r="F15" s="83"/>
      <c r="G15" s="84"/>
      <c r="H15" s="83"/>
      <c r="I15" s="85"/>
      <c r="J15" s="343"/>
      <c r="K15" s="343"/>
      <c r="L15" s="343"/>
      <c r="M15" s="343"/>
      <c r="N15" s="83"/>
      <c r="O15" s="331">
        <v>10</v>
      </c>
      <c r="P15" s="513" t="s">
        <v>504</v>
      </c>
      <c r="Q15" s="514"/>
      <c r="R15" s="515"/>
    </row>
    <row r="16" spans="1:18">
      <c r="A16" s="4008"/>
      <c r="B16" s="4009"/>
      <c r="C16" s="1194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8"/>
      <c r="P16" s="2915" t="s">
        <v>12</v>
      </c>
      <c r="Q16" s="2916"/>
      <c r="R16" s="213" t="s">
        <v>13</v>
      </c>
    </row>
    <row r="17" spans="1:18">
      <c r="A17" s="496"/>
      <c r="B17" s="497"/>
      <c r="C17" s="765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  <c r="O17" s="498"/>
      <c r="P17" s="419"/>
      <c r="Q17" s="781">
        <v>10000000</v>
      </c>
      <c r="R17" s="348"/>
    </row>
    <row r="18" spans="1:18">
      <c r="A18" s="496"/>
      <c r="B18" s="497"/>
      <c r="C18" s="765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498"/>
      <c r="P18" s="317" t="s">
        <v>14</v>
      </c>
      <c r="Q18" s="318"/>
      <c r="R18" s="782">
        <v>10000000</v>
      </c>
    </row>
    <row r="19" spans="1:18" ht="24.75" thickBot="1">
      <c r="A19" s="496"/>
      <c r="B19" s="497"/>
      <c r="C19" s="765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498"/>
      <c r="P19" s="123"/>
      <c r="Q19" s="123"/>
      <c r="R19" s="277"/>
    </row>
    <row r="20" spans="1:18" ht="24.75" thickBot="1">
      <c r="A20" s="2894" t="s">
        <v>61</v>
      </c>
      <c r="B20" s="2896"/>
      <c r="C20" s="316">
        <f>SUM(C8:C19)</f>
        <v>100</v>
      </c>
      <c r="D20" s="555"/>
      <c r="E20" s="555"/>
      <c r="F20" s="555"/>
      <c r="G20" s="555"/>
      <c r="H20" s="555"/>
      <c r="I20" s="555"/>
      <c r="J20" s="555"/>
      <c r="K20" s="555"/>
      <c r="L20" s="555"/>
      <c r="M20" s="555"/>
      <c r="N20" s="555"/>
      <c r="O20" s="555"/>
      <c r="P20" s="595" t="s">
        <v>563</v>
      </c>
      <c r="Q20" s="610"/>
      <c r="R20" s="611"/>
    </row>
    <row r="21" spans="1:18">
      <c r="A21" s="2961" t="s">
        <v>70</v>
      </c>
      <c r="B21" s="2962"/>
      <c r="C21" s="612" t="s">
        <v>68</v>
      </c>
      <c r="D21" s="613">
        <f>+D8</f>
        <v>10</v>
      </c>
      <c r="E21" s="613">
        <f>+E8</f>
        <v>0</v>
      </c>
      <c r="F21" s="613">
        <f>+F10</f>
        <v>10</v>
      </c>
      <c r="G21" s="613">
        <f>+G11</f>
        <v>7.5</v>
      </c>
      <c r="H21" s="613">
        <f>SUM(H8:H20)</f>
        <v>7.5</v>
      </c>
      <c r="I21" s="613">
        <f>SUM(I8:I20)</f>
        <v>7.5</v>
      </c>
      <c r="J21" s="613">
        <f t="shared" ref="J21:O21" si="0">SUM(J10:J20)</f>
        <v>7.5</v>
      </c>
      <c r="K21" s="613">
        <f t="shared" si="0"/>
        <v>12.5</v>
      </c>
      <c r="L21" s="613">
        <f t="shared" si="0"/>
        <v>7.5</v>
      </c>
      <c r="M21" s="613">
        <f t="shared" si="0"/>
        <v>7.5</v>
      </c>
      <c r="N21" s="613">
        <f t="shared" si="0"/>
        <v>12.5</v>
      </c>
      <c r="O21" s="613">
        <f t="shared" si="0"/>
        <v>10</v>
      </c>
      <c r="P21" s="3553"/>
      <c r="Q21" s="3172"/>
      <c r="R21" s="3173"/>
    </row>
    <row r="22" spans="1:18">
      <c r="A22" s="2888"/>
      <c r="B22" s="2889"/>
      <c r="C22" s="612" t="s">
        <v>69</v>
      </c>
      <c r="D22" s="613">
        <f>+D21</f>
        <v>10</v>
      </c>
      <c r="E22" s="613">
        <f>+D21+E21</f>
        <v>10</v>
      </c>
      <c r="F22" s="613">
        <f>+D21+E21+F21</f>
        <v>20</v>
      </c>
      <c r="G22" s="613">
        <f>+D21+E21+F21+G21</f>
        <v>27.5</v>
      </c>
      <c r="H22" s="613">
        <f>+D21+E21+F21+G21+H21</f>
        <v>35</v>
      </c>
      <c r="I22" s="613">
        <f>+D21+E21+F21+G21+H21</f>
        <v>35</v>
      </c>
      <c r="J22" s="613">
        <f>+D21+E21+F21+G21+H21+I21+J21</f>
        <v>50</v>
      </c>
      <c r="K22" s="613">
        <f>+D21+E21+F21+G21+H21+I21+J21+K21</f>
        <v>62.5</v>
      </c>
      <c r="L22" s="613">
        <f>+D21+E21+F21+G21+H21+I21+J21+K21+L21</f>
        <v>70</v>
      </c>
      <c r="M22" s="613">
        <f>+D21+E21+F21+G21+H21+I21+J21+K21+L21+M21</f>
        <v>77.5</v>
      </c>
      <c r="N22" s="613">
        <f>+D21+E21+F21+G21+H21+I21+J21+K21+L21+M21+N21</f>
        <v>90</v>
      </c>
      <c r="O22" s="613">
        <f>+D21+E21+F21+G21+H21+I21+J21+K21+L21+M21+N21+O21</f>
        <v>100</v>
      </c>
      <c r="P22" s="2938"/>
      <c r="Q22" s="2939"/>
      <c r="R22" s="2940"/>
    </row>
    <row r="23" spans="1:18">
      <c r="A23" s="2831" t="s">
        <v>71</v>
      </c>
      <c r="B23" s="2832"/>
      <c r="C23" s="614" t="s">
        <v>68</v>
      </c>
      <c r="D23" s="615"/>
      <c r="E23" s="615"/>
      <c r="F23" s="615"/>
      <c r="G23" s="615"/>
      <c r="H23" s="615"/>
      <c r="I23" s="615"/>
      <c r="J23" s="615"/>
      <c r="K23" s="615"/>
      <c r="L23" s="615"/>
      <c r="M23" s="615"/>
      <c r="N23" s="615"/>
      <c r="O23" s="615"/>
      <c r="P23" s="2837" t="s">
        <v>587</v>
      </c>
      <c r="Q23" s="3051"/>
      <c r="R23" s="2839">
        <f>O24</f>
        <v>0</v>
      </c>
    </row>
    <row r="24" spans="1:18" ht="24.75" thickBot="1">
      <c r="A24" s="2834"/>
      <c r="B24" s="2835"/>
      <c r="C24" s="617" t="s">
        <v>72</v>
      </c>
      <c r="D24" s="618">
        <v>0</v>
      </c>
      <c r="E24" s="618">
        <v>0</v>
      </c>
      <c r="F24" s="618">
        <v>0</v>
      </c>
      <c r="G24" s="618">
        <v>0</v>
      </c>
      <c r="H24" s="618">
        <v>0</v>
      </c>
      <c r="I24" s="618">
        <v>0</v>
      </c>
      <c r="J24" s="618">
        <v>0</v>
      </c>
      <c r="K24" s="618">
        <v>0</v>
      </c>
      <c r="L24" s="618">
        <v>0</v>
      </c>
      <c r="M24" s="618">
        <v>0</v>
      </c>
      <c r="N24" s="618">
        <v>0</v>
      </c>
      <c r="O24" s="618">
        <v>0</v>
      </c>
      <c r="P24" s="564"/>
      <c r="Q24" s="565"/>
      <c r="R24" s="2840"/>
    </row>
    <row r="25" spans="1:18" hidden="1">
      <c r="P25" s="2847" t="s">
        <v>719</v>
      </c>
      <c r="Q25" s="2847"/>
      <c r="R25" s="2847"/>
    </row>
    <row r="26" spans="1:18" hidden="1">
      <c r="P26" s="458"/>
      <c r="Q26" s="865"/>
      <c r="R26" s="275"/>
    </row>
    <row r="27" spans="1:18" hidden="1">
      <c r="B27" s="123"/>
      <c r="C27" s="123"/>
      <c r="P27" s="2829" t="s">
        <v>720</v>
      </c>
      <c r="Q27" s="2829"/>
      <c r="R27" s="2829"/>
    </row>
    <row r="28" spans="1:18" hidden="1">
      <c r="P28" s="2830" t="s">
        <v>728</v>
      </c>
      <c r="Q28" s="2830"/>
      <c r="R28" s="2830"/>
    </row>
  </sheetData>
  <mergeCells count="28">
    <mergeCell ref="P25:R25"/>
    <mergeCell ref="P27:R27"/>
    <mergeCell ref="P28:R28"/>
    <mergeCell ref="A15:B15"/>
    <mergeCell ref="A16:B16"/>
    <mergeCell ref="A21:B22"/>
    <mergeCell ref="A20:B20"/>
    <mergeCell ref="A23:B24"/>
    <mergeCell ref="P21:R21"/>
    <mergeCell ref="P22:R22"/>
    <mergeCell ref="P23:Q23"/>
    <mergeCell ref="R23:R24"/>
    <mergeCell ref="A6:B7"/>
    <mergeCell ref="D6:O6"/>
    <mergeCell ref="P10:R10"/>
    <mergeCell ref="A8:B8"/>
    <mergeCell ref="P16:Q16"/>
    <mergeCell ref="A10:B10"/>
    <mergeCell ref="A11:B11"/>
    <mergeCell ref="A12:B12"/>
    <mergeCell ref="A13:B13"/>
    <mergeCell ref="A14:B14"/>
    <mergeCell ref="A1:R1"/>
    <mergeCell ref="A2:R2"/>
    <mergeCell ref="B3:O3"/>
    <mergeCell ref="P3:R3"/>
    <mergeCell ref="B4:O4"/>
    <mergeCell ref="P4:R4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25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1A920A"/>
  </sheetPr>
  <dimension ref="A1:H71"/>
  <sheetViews>
    <sheetView view="pageLayout" topLeftCell="A16" zoomScale="80" zoomScaleNormal="100" zoomScaleSheetLayoutView="70" zoomScalePageLayoutView="80" workbookViewId="0">
      <selection activeCell="A5" sqref="A5:P5"/>
    </sheetView>
  </sheetViews>
  <sheetFormatPr defaultColWidth="8.85546875" defaultRowHeight="21.75"/>
  <cols>
    <col min="1" max="1" width="7.5703125" style="2536" customWidth="1"/>
    <col min="2" max="2" width="7.140625" style="2532" customWidth="1"/>
    <col min="3" max="3" width="72" style="2532" customWidth="1"/>
    <col min="4" max="4" width="43.5703125" style="2536" bestFit="1" customWidth="1"/>
    <col min="5" max="5" width="24.140625" style="2532" bestFit="1" customWidth="1"/>
    <col min="6" max="6" width="35.5703125" style="2671" customWidth="1"/>
    <col min="7" max="7" width="23.42578125" style="2672" customWidth="1"/>
    <col min="8" max="16384" width="8.85546875" style="2532"/>
  </cols>
  <sheetData>
    <row r="1" spans="1:8" ht="30.75">
      <c r="A1" s="2815" t="s">
        <v>1457</v>
      </c>
      <c r="B1" s="2815"/>
      <c r="C1" s="2815"/>
      <c r="D1" s="2815"/>
      <c r="E1" s="2815"/>
      <c r="F1" s="2815"/>
      <c r="G1" s="2815"/>
      <c r="H1" s="2531"/>
    </row>
    <row r="3" spans="1:8" s="2536" customFormat="1">
      <c r="A3" s="2533" t="s">
        <v>1234</v>
      </c>
      <c r="B3" s="2816" t="s">
        <v>1235</v>
      </c>
      <c r="C3" s="2817"/>
      <c r="D3" s="2533" t="s">
        <v>1236</v>
      </c>
      <c r="E3" s="2533" t="s">
        <v>1237</v>
      </c>
      <c r="F3" s="2534" t="s">
        <v>1238</v>
      </c>
      <c r="G3" s="2535" t="s">
        <v>504</v>
      </c>
    </row>
    <row r="4" spans="1:8" ht="27" customHeight="1">
      <c r="A4" s="2818">
        <v>1</v>
      </c>
      <c r="B4" s="2537" t="s">
        <v>1933</v>
      </c>
      <c r="C4" s="2538"/>
      <c r="D4" s="2539" t="s">
        <v>1239</v>
      </c>
      <c r="E4" s="2539" t="s">
        <v>1240</v>
      </c>
      <c r="F4" s="2540" t="s">
        <v>1241</v>
      </c>
      <c r="G4" s="2541"/>
    </row>
    <row r="5" spans="1:8">
      <c r="A5" s="2819"/>
      <c r="B5" s="2542">
        <v>1.1000000000000001</v>
      </c>
      <c r="C5" s="2543" t="s">
        <v>1154</v>
      </c>
      <c r="D5" s="2544" t="s">
        <v>1257</v>
      </c>
      <c r="E5" s="2545" t="s">
        <v>78</v>
      </c>
      <c r="F5" s="2544" t="s">
        <v>1153</v>
      </c>
      <c r="G5" s="2546">
        <v>27281000</v>
      </c>
    </row>
    <row r="6" spans="1:8">
      <c r="A6" s="2819"/>
      <c r="B6" s="2547">
        <v>1.2</v>
      </c>
      <c r="C6" s="2548" t="s">
        <v>1786</v>
      </c>
      <c r="D6" s="2820" t="s">
        <v>1257</v>
      </c>
      <c r="E6" s="2822" t="s">
        <v>78</v>
      </c>
      <c r="F6" s="2820" t="s">
        <v>1259</v>
      </c>
      <c r="G6" s="2549"/>
      <c r="H6" s="2543"/>
    </row>
    <row r="7" spans="1:8">
      <c r="A7" s="2819"/>
      <c r="B7" s="2550"/>
      <c r="C7" s="2551" t="s">
        <v>1787</v>
      </c>
      <c r="D7" s="2821"/>
      <c r="E7" s="2823"/>
      <c r="F7" s="2821"/>
      <c r="G7" s="2552">
        <v>38406500</v>
      </c>
      <c r="H7" s="2543"/>
    </row>
    <row r="8" spans="1:8">
      <c r="A8" s="2819"/>
      <c r="B8" s="2547">
        <v>1.3</v>
      </c>
      <c r="C8" s="2548" t="s">
        <v>1786</v>
      </c>
      <c r="D8" s="2820" t="s">
        <v>1257</v>
      </c>
      <c r="E8" s="2822" t="s">
        <v>78</v>
      </c>
      <c r="F8" s="2820" t="s">
        <v>1260</v>
      </c>
      <c r="G8" s="2553"/>
      <c r="H8" s="2543"/>
    </row>
    <row r="9" spans="1:8">
      <c r="A9" s="2819"/>
      <c r="B9" s="2550"/>
      <c r="C9" s="2551" t="s">
        <v>1788</v>
      </c>
      <c r="D9" s="2821"/>
      <c r="E9" s="2823"/>
      <c r="F9" s="2821"/>
      <c r="G9" s="2728">
        <v>50000000</v>
      </c>
      <c r="H9" s="2543"/>
    </row>
    <row r="10" spans="1:8">
      <c r="A10" s="2819"/>
      <c r="B10" s="2554">
        <v>1.4</v>
      </c>
      <c r="C10" s="2555" t="s">
        <v>1207</v>
      </c>
      <c r="D10" s="2556" t="s">
        <v>1273</v>
      </c>
      <c r="E10" s="2556" t="s">
        <v>1274</v>
      </c>
      <c r="F10" s="2557" t="s">
        <v>1153</v>
      </c>
      <c r="G10" s="2552"/>
    </row>
    <row r="11" spans="1:8">
      <c r="A11" s="2558"/>
      <c r="B11" s="2554">
        <v>1.5</v>
      </c>
      <c r="C11" s="2555" t="s">
        <v>1210</v>
      </c>
      <c r="D11" s="2556" t="s">
        <v>1273</v>
      </c>
      <c r="E11" s="2556" t="s">
        <v>1274</v>
      </c>
      <c r="F11" s="2557" t="s">
        <v>1259</v>
      </c>
      <c r="G11" s="2559"/>
    </row>
    <row r="12" spans="1:8">
      <c r="A12" s="2558"/>
      <c r="B12" s="2560">
        <v>1.6</v>
      </c>
      <c r="C12" s="2543" t="s">
        <v>1211</v>
      </c>
      <c r="D12" s="2556" t="s">
        <v>1273</v>
      </c>
      <c r="E12" s="2556" t="s">
        <v>1274</v>
      </c>
      <c r="F12" s="2561" t="s">
        <v>1260</v>
      </c>
      <c r="G12" s="2559"/>
    </row>
    <row r="13" spans="1:8">
      <c r="A13" s="2558"/>
      <c r="B13" s="2554">
        <v>1.7</v>
      </c>
      <c r="C13" s="2562" t="s">
        <v>1925</v>
      </c>
      <c r="D13" s="2556" t="s">
        <v>1227</v>
      </c>
      <c r="E13" s="2556" t="s">
        <v>1240</v>
      </c>
      <c r="F13" s="2557" t="s">
        <v>1275</v>
      </c>
      <c r="G13" s="2563">
        <v>1000000</v>
      </c>
    </row>
    <row r="14" spans="1:8" ht="43.5">
      <c r="A14" s="2558"/>
      <c r="B14" s="2564">
        <v>1.8</v>
      </c>
      <c r="C14" s="2565" t="s">
        <v>1250</v>
      </c>
      <c r="D14" s="2566" t="s">
        <v>1803</v>
      </c>
      <c r="E14" s="2567" t="s">
        <v>1290</v>
      </c>
      <c r="F14" s="2567" t="s">
        <v>18</v>
      </c>
      <c r="G14" s="2568"/>
    </row>
    <row r="15" spans="1:8" ht="43.5">
      <c r="A15" s="2569">
        <v>2</v>
      </c>
      <c r="B15" s="2811" t="s">
        <v>1934</v>
      </c>
      <c r="C15" s="2812"/>
      <c r="D15" s="2570" t="s">
        <v>1243</v>
      </c>
      <c r="E15" s="2571" t="s">
        <v>1244</v>
      </c>
      <c r="F15" s="2540" t="s">
        <v>1241</v>
      </c>
      <c r="G15" s="2541"/>
    </row>
    <row r="16" spans="1:8">
      <c r="A16" s="2558"/>
      <c r="B16" s="2560">
        <v>2.1</v>
      </c>
      <c r="C16" s="2548" t="s">
        <v>1789</v>
      </c>
      <c r="D16" s="2572" t="s">
        <v>1912</v>
      </c>
      <c r="E16" s="2544" t="s">
        <v>1261</v>
      </c>
      <c r="F16" s="2561" t="s">
        <v>1153</v>
      </c>
      <c r="G16" s="2549"/>
    </row>
    <row r="17" spans="1:8">
      <c r="A17" s="2558"/>
      <c r="B17" s="2560"/>
      <c r="C17" s="2714" t="s">
        <v>1790</v>
      </c>
      <c r="D17" s="2344" t="s">
        <v>1809</v>
      </c>
      <c r="E17" s="2573"/>
      <c r="F17" s="2573"/>
      <c r="G17" s="2552"/>
    </row>
    <row r="18" spans="1:8" ht="43.5">
      <c r="A18" s="2558"/>
      <c r="B18" s="2554">
        <v>2.2000000000000002</v>
      </c>
      <c r="C18" s="2551" t="s">
        <v>1265</v>
      </c>
      <c r="D18" s="2344" t="s">
        <v>1454</v>
      </c>
      <c r="E18" s="2573" t="s">
        <v>1181</v>
      </c>
      <c r="F18" s="2557" t="s">
        <v>1259</v>
      </c>
      <c r="G18" s="2559"/>
    </row>
    <row r="19" spans="1:8" ht="43.5">
      <c r="A19" s="2558"/>
      <c r="B19" s="2554">
        <v>2.2999999999999998</v>
      </c>
      <c r="C19" s="2574" t="s">
        <v>1264</v>
      </c>
      <c r="D19" s="2575" t="s">
        <v>1455</v>
      </c>
      <c r="E19" s="2557" t="s">
        <v>91</v>
      </c>
      <c r="F19" s="2557" t="s">
        <v>1260</v>
      </c>
      <c r="G19" s="2559"/>
    </row>
    <row r="20" spans="1:8" ht="43.5">
      <c r="A20" s="2558"/>
      <c r="B20" s="2554">
        <v>2.4</v>
      </c>
      <c r="C20" s="2729" t="s">
        <v>1188</v>
      </c>
      <c r="D20" s="2575" t="s">
        <v>1927</v>
      </c>
      <c r="E20" s="2557" t="s">
        <v>1181</v>
      </c>
      <c r="F20" s="2557" t="s">
        <v>1153</v>
      </c>
      <c r="G20" s="2559"/>
    </row>
    <row r="21" spans="1:8" ht="43.5">
      <c r="A21" s="2558"/>
      <c r="B21" s="2550">
        <v>2.5</v>
      </c>
      <c r="C21" s="2714" t="s">
        <v>1266</v>
      </c>
      <c r="D21" s="2344" t="s">
        <v>1928</v>
      </c>
      <c r="E21" s="2721" t="s">
        <v>1181</v>
      </c>
      <c r="F21" s="2721" t="s">
        <v>1259</v>
      </c>
      <c r="G21" s="2552"/>
      <c r="H21" s="2579"/>
    </row>
    <row r="22" spans="1:8" ht="43.5">
      <c r="A22" s="2558"/>
      <c r="B22" s="2580">
        <v>2.6</v>
      </c>
      <c r="C22" s="2551" t="s">
        <v>1267</v>
      </c>
      <c r="D22" s="2344" t="s">
        <v>1272</v>
      </c>
      <c r="E22" s="2557" t="s">
        <v>1181</v>
      </c>
      <c r="F22" s="2557" t="s">
        <v>1260</v>
      </c>
      <c r="G22" s="2559"/>
    </row>
    <row r="23" spans="1:8" ht="43.5">
      <c r="A23" s="2581"/>
      <c r="B23" s="2567">
        <v>2.7</v>
      </c>
      <c r="C23" s="2582" t="s">
        <v>1276</v>
      </c>
      <c r="D23" s="2583" t="s">
        <v>1277</v>
      </c>
      <c r="E23" s="2583" t="s">
        <v>1278</v>
      </c>
      <c r="F23" s="2584" t="s">
        <v>1279</v>
      </c>
      <c r="G23" s="2585"/>
    </row>
    <row r="24" spans="1:8">
      <c r="A24" s="2762">
        <v>3</v>
      </c>
      <c r="B24" s="2586" t="s">
        <v>1935</v>
      </c>
      <c r="C24" s="2587"/>
      <c r="D24" s="2540" t="s">
        <v>1242</v>
      </c>
      <c r="E24" s="2540">
        <v>2.2000000000000002</v>
      </c>
      <c r="F24" s="2540" t="s">
        <v>1281</v>
      </c>
      <c r="G24" s="2588"/>
      <c r="H24" s="2589"/>
    </row>
    <row r="25" spans="1:8" ht="23.25" customHeight="1">
      <c r="A25" s="2766"/>
      <c r="B25" s="2590" t="s">
        <v>1247</v>
      </c>
      <c r="C25" s="2591"/>
      <c r="D25" s="2591"/>
      <c r="E25" s="2591"/>
      <c r="F25" s="2591"/>
      <c r="G25" s="2592"/>
    </row>
    <row r="26" spans="1:8" ht="43.5">
      <c r="A26" s="2766"/>
      <c r="B26" s="2593"/>
      <c r="C26" s="2594" t="s">
        <v>1396</v>
      </c>
      <c r="D26" s="1703" t="s">
        <v>1324</v>
      </c>
      <c r="E26" s="2213" t="s">
        <v>465</v>
      </c>
      <c r="F26" s="2213" t="s">
        <v>1245</v>
      </c>
      <c r="G26" s="1660"/>
    </row>
    <row r="27" spans="1:8" ht="43.5">
      <c r="A27" s="2766"/>
      <c r="B27" s="2595"/>
      <c r="C27" s="2596" t="s">
        <v>1791</v>
      </c>
      <c r="D27" s="2339" t="s">
        <v>1793</v>
      </c>
      <c r="E27" s="2343" t="s">
        <v>1326</v>
      </c>
      <c r="F27" s="2597" t="s">
        <v>1327</v>
      </c>
      <c r="G27" s="2598">
        <v>3000</v>
      </c>
    </row>
    <row r="28" spans="1:8">
      <c r="A28" s="2767"/>
      <c r="B28" s="2567"/>
      <c r="C28" s="2610" t="s">
        <v>1792</v>
      </c>
      <c r="D28" s="2768" t="s">
        <v>1794</v>
      </c>
      <c r="E28" s="2583"/>
      <c r="F28" s="2584"/>
      <c r="G28" s="2747"/>
    </row>
    <row r="29" spans="1:8" ht="43.5">
      <c r="A29" s="2765"/>
      <c r="B29" s="2770"/>
      <c r="C29" s="2771" t="s">
        <v>1398</v>
      </c>
      <c r="D29" s="2772" t="s">
        <v>1738</v>
      </c>
      <c r="E29" s="2773" t="s">
        <v>110</v>
      </c>
      <c r="F29" s="2773" t="s">
        <v>1246</v>
      </c>
      <c r="G29" s="2774"/>
    </row>
    <row r="30" spans="1:8">
      <c r="A30" s="2766"/>
      <c r="B30" s="2547"/>
      <c r="C30" s="2596" t="s">
        <v>1399</v>
      </c>
      <c r="D30" s="2343" t="s">
        <v>1505</v>
      </c>
      <c r="E30" s="2630" t="s">
        <v>1913</v>
      </c>
      <c r="F30" s="2597" t="s">
        <v>27</v>
      </c>
      <c r="G30" s="2598">
        <v>150000</v>
      </c>
    </row>
    <row r="31" spans="1:8">
      <c r="A31" s="2766"/>
      <c r="B31" s="2560"/>
      <c r="C31" s="2734"/>
      <c r="D31" s="2620"/>
      <c r="E31" s="2735" t="s">
        <v>1914</v>
      </c>
      <c r="F31" s="2736"/>
      <c r="G31" s="2627"/>
    </row>
    <row r="32" spans="1:8">
      <c r="A32" s="2766"/>
      <c r="B32" s="2550"/>
      <c r="C32" s="2599"/>
      <c r="D32" s="2737"/>
      <c r="E32" s="2628" t="s">
        <v>1915</v>
      </c>
      <c r="F32" s="2629"/>
      <c r="G32" s="2738"/>
    </row>
    <row r="33" spans="1:8">
      <c r="A33" s="2766"/>
      <c r="B33" s="2593"/>
      <c r="C33" s="2594" t="s">
        <v>1401</v>
      </c>
      <c r="D33" s="1703" t="s">
        <v>1811</v>
      </c>
      <c r="E33" s="2557" t="s">
        <v>1810</v>
      </c>
      <c r="F33" s="2213" t="s">
        <v>27</v>
      </c>
      <c r="G33" s="2601">
        <v>500000</v>
      </c>
    </row>
    <row r="34" spans="1:8">
      <c r="A34" s="2766"/>
      <c r="B34" s="2593"/>
      <c r="C34" s="2602" t="s">
        <v>1456</v>
      </c>
      <c r="D34" s="2603" t="s">
        <v>1812</v>
      </c>
      <c r="E34" s="2604" t="s">
        <v>207</v>
      </c>
      <c r="F34" s="2605" t="s">
        <v>15</v>
      </c>
      <c r="G34" s="1827">
        <v>80000</v>
      </c>
    </row>
    <row r="35" spans="1:8" ht="23.25" customHeight="1">
      <c r="A35" s="2763"/>
      <c r="B35" s="2760">
        <v>3.2</v>
      </c>
      <c r="C35" s="2761" t="s">
        <v>1252</v>
      </c>
      <c r="D35" s="2587"/>
      <c r="E35" s="2587"/>
      <c r="F35" s="2587"/>
      <c r="G35" s="2608"/>
    </row>
    <row r="36" spans="1:8" ht="43.5">
      <c r="A36" s="2558"/>
      <c r="B36" s="2547"/>
      <c r="C36" s="2596" t="s">
        <v>1412</v>
      </c>
      <c r="D36" s="2609" t="s">
        <v>1893</v>
      </c>
      <c r="E36" s="2544" t="s">
        <v>251</v>
      </c>
      <c r="F36" s="2597" t="s">
        <v>1271</v>
      </c>
      <c r="G36" s="2826">
        <v>300000</v>
      </c>
      <c r="H36" s="2543"/>
    </row>
    <row r="37" spans="1:8">
      <c r="A37" s="2558"/>
      <c r="B37" s="2567"/>
      <c r="C37" s="2610"/>
      <c r="D37" s="2611" t="s">
        <v>1894</v>
      </c>
      <c r="E37" s="2573" t="s">
        <v>207</v>
      </c>
      <c r="F37" s="2584"/>
      <c r="G37" s="2827"/>
      <c r="H37" s="2543"/>
    </row>
    <row r="38" spans="1:8">
      <c r="A38" s="2558"/>
      <c r="B38" s="2606">
        <v>3.3</v>
      </c>
      <c r="C38" s="2607" t="s">
        <v>1253</v>
      </c>
      <c r="D38" s="2587"/>
      <c r="E38" s="2540"/>
      <c r="F38" s="2587"/>
      <c r="G38" s="2827"/>
      <c r="H38" s="2543"/>
    </row>
    <row r="39" spans="1:8" ht="43.5">
      <c r="A39" s="2558"/>
      <c r="B39" s="2576"/>
      <c r="C39" s="2602" t="s">
        <v>1411</v>
      </c>
      <c r="D39" s="2603" t="s">
        <v>1328</v>
      </c>
      <c r="E39" s="2577" t="s">
        <v>78</v>
      </c>
      <c r="F39" s="2605" t="s">
        <v>1271</v>
      </c>
      <c r="G39" s="2828"/>
      <c r="H39" s="2589"/>
    </row>
    <row r="40" spans="1:8">
      <c r="A40" s="2558"/>
      <c r="B40" s="2612">
        <v>3.4</v>
      </c>
      <c r="C40" s="2613" t="s">
        <v>1254</v>
      </c>
      <c r="D40" s="2614"/>
      <c r="E40" s="2614"/>
      <c r="F40" s="2540" t="s">
        <v>19</v>
      </c>
      <c r="G40" s="2588"/>
      <c r="H40" s="2615"/>
    </row>
    <row r="41" spans="1:8">
      <c r="A41" s="2558"/>
      <c r="B41" s="2739"/>
      <c r="C41" s="2740" t="s">
        <v>1795</v>
      </c>
      <c r="D41" s="2572" t="s">
        <v>1797</v>
      </c>
      <c r="E41" s="2720" t="s">
        <v>503</v>
      </c>
      <c r="F41" s="2720" t="s">
        <v>19</v>
      </c>
      <c r="G41" s="2741"/>
      <c r="H41" s="2543"/>
    </row>
    <row r="42" spans="1:8">
      <c r="A42" s="2558"/>
      <c r="B42" s="2742"/>
      <c r="C42" s="2743" t="s">
        <v>1796</v>
      </c>
      <c r="D42" s="2344" t="s">
        <v>1798</v>
      </c>
      <c r="E42" s="2721"/>
      <c r="F42" s="2721"/>
      <c r="G42" s="2618"/>
      <c r="H42" s="2543"/>
    </row>
    <row r="43" spans="1:8" ht="27.75" customHeight="1">
      <c r="A43" s="2558"/>
      <c r="B43" s="2616"/>
      <c r="C43" s="2562" t="s">
        <v>1814</v>
      </c>
      <c r="D43" s="2213" t="s">
        <v>1969</v>
      </c>
      <c r="E43" s="2213" t="s">
        <v>503</v>
      </c>
      <c r="F43" s="2213" t="s">
        <v>19</v>
      </c>
      <c r="G43" s="2619"/>
    </row>
    <row r="44" spans="1:8">
      <c r="A44" s="2558"/>
      <c r="B44" s="2739"/>
      <c r="C44" s="2596" t="s">
        <v>1817</v>
      </c>
      <c r="D44" s="2572" t="s">
        <v>1970</v>
      </c>
      <c r="E44" s="2720" t="s">
        <v>1668</v>
      </c>
      <c r="F44" s="2720" t="s">
        <v>19</v>
      </c>
      <c r="G44" s="2549"/>
    </row>
    <row r="45" spans="1:8">
      <c r="A45" s="2558"/>
      <c r="B45" s="2746"/>
      <c r="C45" s="2666"/>
      <c r="D45" s="2667"/>
      <c r="E45" s="2668"/>
      <c r="F45" s="2584"/>
      <c r="G45" s="2747"/>
    </row>
    <row r="46" spans="1:8">
      <c r="A46" s="2558"/>
      <c r="B46" s="2621">
        <v>3.5</v>
      </c>
      <c r="C46" s="2622" t="s">
        <v>1255</v>
      </c>
      <c r="D46" s="2539"/>
      <c r="E46" s="2623"/>
      <c r="F46" s="2540" t="s">
        <v>15</v>
      </c>
      <c r="G46" s="2624"/>
    </row>
    <row r="47" spans="1:8" ht="43.5">
      <c r="A47" s="2558" t="s">
        <v>16</v>
      </c>
      <c r="B47" s="2550"/>
      <c r="C47" s="2600" t="s">
        <v>1418</v>
      </c>
      <c r="D47" s="2575" t="s">
        <v>1947</v>
      </c>
      <c r="E47" s="2557" t="s">
        <v>207</v>
      </c>
      <c r="F47" s="2557" t="s">
        <v>15</v>
      </c>
      <c r="G47" s="2559">
        <v>240000</v>
      </c>
    </row>
    <row r="48" spans="1:8" ht="43.5">
      <c r="A48" s="2558"/>
      <c r="B48" s="2550"/>
      <c r="C48" s="2625" t="s">
        <v>1419</v>
      </c>
      <c r="D48" s="2626" t="s">
        <v>1291</v>
      </c>
      <c r="E48" s="2544" t="s">
        <v>110</v>
      </c>
      <c r="F48" s="2557" t="s">
        <v>15</v>
      </c>
      <c r="G48" s="2627"/>
    </row>
    <row r="49" spans="1:8" ht="43.5">
      <c r="A49" s="2558"/>
      <c r="B49" s="2550"/>
      <c r="C49" s="2625" t="s">
        <v>1420</v>
      </c>
      <c r="D49" s="2626" t="s">
        <v>1292</v>
      </c>
      <c r="E49" s="2557" t="s">
        <v>503</v>
      </c>
      <c r="F49" s="2557" t="s">
        <v>15</v>
      </c>
      <c r="G49" s="2549">
        <v>1500000</v>
      </c>
    </row>
    <row r="50" spans="1:8" ht="65.25">
      <c r="A50" s="2558"/>
      <c r="B50" s="2550"/>
      <c r="C50" s="2600" t="s">
        <v>1421</v>
      </c>
      <c r="D50" s="2628" t="s">
        <v>1293</v>
      </c>
      <c r="E50" s="2629" t="s">
        <v>78</v>
      </c>
      <c r="F50" s="2629" t="s">
        <v>15</v>
      </c>
      <c r="G50" s="2559"/>
    </row>
    <row r="51" spans="1:8">
      <c r="A51" s="2558"/>
      <c r="B51" s="2554"/>
      <c r="C51" s="2600" t="s">
        <v>1422</v>
      </c>
      <c r="D51" s="2630" t="s">
        <v>1819</v>
      </c>
      <c r="E51" s="2597" t="s">
        <v>1297</v>
      </c>
      <c r="F51" s="2557" t="s">
        <v>15</v>
      </c>
      <c r="G51" s="2549"/>
    </row>
    <row r="52" spans="1:8" ht="43.5">
      <c r="A52" s="2763"/>
      <c r="B52" s="2550"/>
      <c r="C52" s="2631" t="s">
        <v>1423</v>
      </c>
      <c r="D52" s="2632" t="s">
        <v>1296</v>
      </c>
      <c r="E52" s="2577" t="s">
        <v>503</v>
      </c>
      <c r="F52" s="2584" t="s">
        <v>15</v>
      </c>
      <c r="G52" s="2578">
        <v>200000</v>
      </c>
      <c r="H52" s="2633"/>
    </row>
    <row r="53" spans="1:8" ht="24" customHeight="1">
      <c r="A53" s="2763"/>
      <c r="B53" s="2634">
        <v>3.6</v>
      </c>
      <c r="C53" s="2635" t="s">
        <v>1226</v>
      </c>
      <c r="D53" s="2636" t="s">
        <v>1895</v>
      </c>
      <c r="E53" s="2637" t="s">
        <v>1285</v>
      </c>
      <c r="F53" s="2824" t="s">
        <v>355</v>
      </c>
      <c r="G53" s="2638"/>
    </row>
    <row r="54" spans="1:8">
      <c r="A54" s="2763"/>
      <c r="B54" s="2639"/>
      <c r="C54" s="2640"/>
      <c r="D54" s="2641" t="s">
        <v>1896</v>
      </c>
      <c r="E54" s="2642" t="s">
        <v>1286</v>
      </c>
      <c r="F54" s="2825"/>
      <c r="G54" s="2643"/>
    </row>
    <row r="55" spans="1:8">
      <c r="A55" s="2763"/>
      <c r="B55" s="2644">
        <v>3.7</v>
      </c>
      <c r="C55" s="2645" t="s">
        <v>1331</v>
      </c>
      <c r="D55" s="2646" t="s">
        <v>1332</v>
      </c>
      <c r="E55" s="2647" t="s">
        <v>1668</v>
      </c>
      <c r="F55" s="2584" t="s">
        <v>15</v>
      </c>
      <c r="G55" s="2648">
        <v>15000</v>
      </c>
    </row>
    <row r="56" spans="1:8" ht="43.5">
      <c r="A56" s="2581"/>
      <c r="B56" s="2644">
        <v>3.8</v>
      </c>
      <c r="C56" s="2645" t="s">
        <v>1329</v>
      </c>
      <c r="D56" s="2769" t="s">
        <v>1330</v>
      </c>
      <c r="E56" s="2647" t="s">
        <v>465</v>
      </c>
      <c r="F56" s="2647" t="s">
        <v>1530</v>
      </c>
      <c r="G56" s="2648"/>
    </row>
    <row r="57" spans="1:8">
      <c r="A57" s="2649">
        <v>4</v>
      </c>
      <c r="B57" s="2650" t="s">
        <v>1936</v>
      </c>
      <c r="C57" s="2651"/>
      <c r="D57" s="2652" t="s">
        <v>1978</v>
      </c>
      <c r="E57" s="2653" t="s">
        <v>1690</v>
      </c>
      <c r="F57" s="2637" t="s">
        <v>26</v>
      </c>
      <c r="G57" s="2654"/>
    </row>
    <row r="58" spans="1:8" ht="43.5">
      <c r="A58" s="2655"/>
      <c r="B58" s="2656"/>
      <c r="C58" s="2657"/>
      <c r="D58" s="2658" t="s">
        <v>1979</v>
      </c>
      <c r="E58" s="2642" t="s">
        <v>503</v>
      </c>
      <c r="F58" s="2642"/>
      <c r="G58" s="2643"/>
    </row>
    <row r="59" spans="1:8">
      <c r="A59" s="2813">
        <v>5</v>
      </c>
      <c r="B59" s="2811" t="s">
        <v>16</v>
      </c>
      <c r="C59" s="2812"/>
      <c r="D59" s="2653" t="s">
        <v>1287</v>
      </c>
      <c r="E59" s="2730" t="s">
        <v>78</v>
      </c>
      <c r="F59" s="2637"/>
      <c r="G59" s="2654"/>
    </row>
    <row r="60" spans="1:8">
      <c r="A60" s="2814"/>
      <c r="B60" s="2659">
        <v>5.0999999999999996</v>
      </c>
      <c r="C60" s="2660" t="s">
        <v>1815</v>
      </c>
      <c r="D60" s="2575" t="s">
        <v>1830</v>
      </c>
      <c r="E60" s="2573" t="s">
        <v>1249</v>
      </c>
      <c r="F60" s="2557" t="s">
        <v>1133</v>
      </c>
      <c r="G60" s="2617">
        <v>5000000</v>
      </c>
      <c r="H60" s="2543"/>
    </row>
    <row r="61" spans="1:8">
      <c r="A61" s="2814"/>
      <c r="B61" s="2554">
        <v>5.2</v>
      </c>
      <c r="C61" s="2594" t="s">
        <v>1816</v>
      </c>
      <c r="D61" s="2661" t="s">
        <v>1830</v>
      </c>
      <c r="E61" s="2556" t="s">
        <v>1270</v>
      </c>
      <c r="F61" s="2557" t="s">
        <v>1133</v>
      </c>
      <c r="G61" s="2617">
        <v>1000000</v>
      </c>
    </row>
    <row r="62" spans="1:8" ht="43.5">
      <c r="A62" s="2814"/>
      <c r="B62" s="2554">
        <v>5.3</v>
      </c>
      <c r="C62" s="2594" t="s">
        <v>1288</v>
      </c>
      <c r="D62" s="2626" t="s">
        <v>1289</v>
      </c>
      <c r="E62" s="2557" t="s">
        <v>1251</v>
      </c>
      <c r="F62" s="2557" t="s">
        <v>1133</v>
      </c>
      <c r="G62" s="2617"/>
    </row>
    <row r="63" spans="1:8" ht="43.5">
      <c r="A63" s="2814"/>
      <c r="B63" s="2659">
        <v>5.4</v>
      </c>
      <c r="C63" s="1704" t="s">
        <v>1334</v>
      </c>
      <c r="D63" s="1705" t="s">
        <v>1333</v>
      </c>
      <c r="E63" s="1706" t="s">
        <v>1280</v>
      </c>
      <c r="F63" s="1706" t="s">
        <v>1279</v>
      </c>
      <c r="G63" s="1707">
        <v>40000</v>
      </c>
    </row>
    <row r="64" spans="1:8">
      <c r="A64" s="2814"/>
      <c r="B64" s="2554">
        <v>5.5</v>
      </c>
      <c r="C64" s="1709" t="s">
        <v>1337</v>
      </c>
      <c r="D64" s="1705" t="s">
        <v>1338</v>
      </c>
      <c r="E64" s="1708" t="s">
        <v>1336</v>
      </c>
      <c r="F64" s="1706" t="s">
        <v>1279</v>
      </c>
      <c r="G64" s="1707"/>
    </row>
    <row r="65" spans="1:8">
      <c r="A65" s="2814"/>
      <c r="B65" s="2662">
        <v>5.6</v>
      </c>
      <c r="C65" s="2562" t="s">
        <v>1339</v>
      </c>
      <c r="D65" s="2556" t="s">
        <v>1335</v>
      </c>
      <c r="E65" s="2663" t="s">
        <v>1336</v>
      </c>
      <c r="F65" s="1706" t="s">
        <v>1279</v>
      </c>
      <c r="G65" s="2664"/>
      <c r="H65" s="2543"/>
    </row>
    <row r="66" spans="1:8" ht="43.5">
      <c r="A66" s="2665"/>
      <c r="B66" s="2659">
        <v>5.7</v>
      </c>
      <c r="C66" s="2594" t="s">
        <v>1248</v>
      </c>
      <c r="D66" s="2626" t="s">
        <v>1298</v>
      </c>
      <c r="E66" s="2556" t="s">
        <v>110</v>
      </c>
      <c r="F66" s="2557" t="s">
        <v>1327</v>
      </c>
      <c r="G66" s="2617">
        <v>2000000</v>
      </c>
      <c r="H66" s="2543"/>
    </row>
    <row r="67" spans="1:8" ht="24" customHeight="1">
      <c r="A67" s="2642"/>
      <c r="B67" s="2567">
        <v>5.8</v>
      </c>
      <c r="C67" s="2666" t="s">
        <v>1799</v>
      </c>
      <c r="D67" s="2667" t="s">
        <v>1800</v>
      </c>
      <c r="E67" s="2667" t="s">
        <v>1801</v>
      </c>
      <c r="F67" s="1639" t="s">
        <v>1279</v>
      </c>
      <c r="G67" s="2668"/>
      <c r="H67" s="2543"/>
    </row>
    <row r="68" spans="1:8" ht="24" customHeight="1">
      <c r="A68" s="2540">
        <v>6</v>
      </c>
      <c r="B68" s="2811" t="s">
        <v>1964</v>
      </c>
      <c r="C68" s="2812"/>
      <c r="D68" s="2749"/>
      <c r="E68" s="2749"/>
      <c r="F68" s="2750"/>
      <c r="G68" s="2614"/>
      <c r="H68" s="2543"/>
    </row>
    <row r="69" spans="1:8" ht="24" customHeight="1">
      <c r="A69" s="2744"/>
      <c r="B69" s="2576">
        <v>6.1</v>
      </c>
      <c r="C69" s="2602" t="s">
        <v>1190</v>
      </c>
      <c r="D69" s="2605" t="s">
        <v>1268</v>
      </c>
      <c r="E69" s="2605" t="s">
        <v>1269</v>
      </c>
      <c r="F69" s="2605" t="s">
        <v>1279</v>
      </c>
      <c r="G69" s="2745"/>
      <c r="H69" s="2543"/>
    </row>
    <row r="70" spans="1:8">
      <c r="A70" s="2669"/>
      <c r="B70" s="2109"/>
      <c r="C70" s="2354" t="s">
        <v>1564</v>
      </c>
      <c r="D70" s="2110"/>
      <c r="E70" s="2109"/>
      <c r="F70" s="2111"/>
      <c r="G70" s="2112">
        <f>SUM(G4:G67)</f>
        <v>127715500</v>
      </c>
      <c r="H70" s="2543"/>
    </row>
    <row r="71" spans="1:8" ht="30.75">
      <c r="C71" s="2532" t="s">
        <v>1565</v>
      </c>
      <c r="D71" s="2670"/>
      <c r="F71" s="2536"/>
      <c r="G71" s="2532"/>
    </row>
  </sheetData>
  <mergeCells count="15">
    <mergeCell ref="B68:C68"/>
    <mergeCell ref="A59:A65"/>
    <mergeCell ref="A1:G1"/>
    <mergeCell ref="B3:C3"/>
    <mergeCell ref="A4:A10"/>
    <mergeCell ref="B15:C15"/>
    <mergeCell ref="D6:D7"/>
    <mergeCell ref="E6:E7"/>
    <mergeCell ref="F6:F7"/>
    <mergeCell ref="D8:D9"/>
    <mergeCell ref="E8:E9"/>
    <mergeCell ref="F8:F9"/>
    <mergeCell ref="F53:F54"/>
    <mergeCell ref="G36:G39"/>
    <mergeCell ref="B59:C59"/>
  </mergeCells>
  <phoneticPr fontId="57" type="noConversion"/>
  <printOptions horizontalCentered="1"/>
  <pageMargins left="0.70866141732283472" right="0.31496062992125984" top="0.74803149606299213" bottom="0.74803149606299213" header="0.31496062992125984" footer="0.31496062992125984"/>
  <pageSetup paperSize="9" scale="57" fitToHeight="0" orientation="landscape" r:id="rId1"/>
  <headerFooter differentOddEven="1" differentFirst="1">
    <oddHeader>&amp;R8</oddHeader>
    <evenHeader>&amp;R&amp;"Angsana New,ธรรมดา"&amp;18 7</evenHeader>
    <firstHeader>&amp;R&amp;"Angsana New,ธรรมดา"&amp;18 6</firstHeader>
  </headerFooter>
  <rowBreaks count="2" manualBreakCount="2">
    <brk id="28" max="7" man="1"/>
    <brk id="56" max="16383" man="1"/>
  </rowBreaks>
  <extLst>
    <ext xmlns:mx="http://schemas.microsoft.com/office/mac/excel/2008/main" uri="{64002731-A6B0-56B0-2670-7721B7C09600}">
      <mx:PLV Mode="1" OnePage="0" WScale="0"/>
    </ext>
  </extLst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2" tint="-0.499984740745262"/>
  </sheetPr>
  <dimension ref="A1:S34"/>
  <sheetViews>
    <sheetView view="pageLayout" zoomScale="70" zoomScaleNormal="80" zoomScalePageLayoutView="70" workbookViewId="0">
      <selection activeCell="A5" sqref="A5:P6"/>
    </sheetView>
  </sheetViews>
  <sheetFormatPr defaultColWidth="8.85546875" defaultRowHeight="24"/>
  <cols>
    <col min="1" max="1" width="16.85546875" style="15" customWidth="1"/>
    <col min="2" max="2" width="58.5703125" style="15" customWidth="1"/>
    <col min="3" max="3" width="18.42578125" style="15" customWidth="1"/>
    <col min="4" max="13" width="4.85546875" style="15" customWidth="1"/>
    <col min="14" max="14" width="5.85546875" style="15" customWidth="1"/>
    <col min="15" max="15" width="4.85546875" style="15" customWidth="1"/>
    <col min="16" max="16" width="8.85546875" style="15"/>
    <col min="17" max="17" width="25.42578125" style="15" customWidth="1"/>
    <col min="18" max="18" width="14.140625" style="15" customWidth="1"/>
    <col min="19" max="16384" width="8.85546875" style="15"/>
  </cols>
  <sheetData>
    <row r="1" spans="1:18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51"/>
    </row>
    <row r="2" spans="1:18" ht="24.75" thickBot="1">
      <c r="A2" s="3999" t="s">
        <v>706</v>
      </c>
      <c r="B2" s="3203"/>
      <c r="C2" s="3203"/>
      <c r="D2" s="3203"/>
      <c r="E2" s="3203"/>
      <c r="F2" s="3203"/>
      <c r="G2" s="3203"/>
      <c r="H2" s="3203"/>
      <c r="I2" s="3203"/>
      <c r="J2" s="3203"/>
      <c r="K2" s="3203"/>
      <c r="L2" s="3203"/>
      <c r="M2" s="3203"/>
      <c r="N2" s="3203"/>
      <c r="O2" s="3203"/>
      <c r="P2" s="3203"/>
      <c r="Q2" s="3203"/>
      <c r="R2" s="3204"/>
    </row>
    <row r="3" spans="1:18">
      <c r="A3" s="1014" t="s">
        <v>794</v>
      </c>
      <c r="B3" s="4000" t="s">
        <v>979</v>
      </c>
      <c r="C3" s="4001"/>
      <c r="D3" s="4001"/>
      <c r="E3" s="4001"/>
      <c r="F3" s="4001"/>
      <c r="G3" s="4001"/>
      <c r="H3" s="4001"/>
      <c r="I3" s="4001"/>
      <c r="J3" s="4001"/>
      <c r="K3" s="4001"/>
      <c r="L3" s="4001"/>
      <c r="M3" s="4001"/>
      <c r="N3" s="4001"/>
      <c r="O3" s="4002"/>
      <c r="P3" s="2868" t="s">
        <v>564</v>
      </c>
      <c r="Q3" s="2869"/>
      <c r="R3" s="2870"/>
    </row>
    <row r="4" spans="1:18">
      <c r="A4" s="1088"/>
      <c r="B4" s="4015" t="s">
        <v>575</v>
      </c>
      <c r="C4" s="4015"/>
      <c r="D4" s="4015"/>
      <c r="E4" s="4015"/>
      <c r="F4" s="4015"/>
      <c r="G4" s="4015"/>
      <c r="H4" s="4015"/>
      <c r="I4" s="4015"/>
      <c r="J4" s="4015"/>
      <c r="K4" s="4015"/>
      <c r="L4" s="4015"/>
      <c r="M4" s="4015"/>
      <c r="N4" s="4015"/>
      <c r="O4" s="4016"/>
      <c r="P4" s="4017" t="s">
        <v>565</v>
      </c>
      <c r="Q4" s="3207"/>
      <c r="R4" s="3208"/>
    </row>
    <row r="5" spans="1:18" ht="24.75" thickBot="1">
      <c r="A5" s="1038"/>
      <c r="B5" s="1039" t="s">
        <v>576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10"/>
      <c r="P5" s="499" t="s">
        <v>566</v>
      </c>
      <c r="Q5" s="500"/>
      <c r="R5" s="501"/>
    </row>
    <row r="6" spans="1:18" ht="24.75" thickBot="1">
      <c r="A6" s="2903" t="s">
        <v>499</v>
      </c>
      <c r="B6" s="2904"/>
      <c r="C6" s="202" t="s">
        <v>593</v>
      </c>
      <c r="D6" s="2909" t="s">
        <v>500</v>
      </c>
      <c r="E6" s="2910"/>
      <c r="F6" s="2910"/>
      <c r="G6" s="2910"/>
      <c r="H6" s="2910"/>
      <c r="I6" s="2910"/>
      <c r="J6" s="2910"/>
      <c r="K6" s="2910"/>
      <c r="L6" s="2910"/>
      <c r="M6" s="2910"/>
      <c r="N6" s="2910"/>
      <c r="O6" s="2924"/>
      <c r="P6" s="324" t="s">
        <v>525</v>
      </c>
      <c r="Q6" s="598"/>
      <c r="R6" s="326" t="s">
        <v>502</v>
      </c>
    </row>
    <row r="7" spans="1:18" ht="24.75" thickBot="1">
      <c r="A7" s="3009"/>
      <c r="B7" s="3010"/>
      <c r="C7" s="165" t="s">
        <v>60</v>
      </c>
      <c r="D7" s="209" t="s">
        <v>0</v>
      </c>
      <c r="E7" s="210" t="s">
        <v>1</v>
      </c>
      <c r="F7" s="211" t="s">
        <v>2</v>
      </c>
      <c r="G7" s="212" t="s">
        <v>3</v>
      </c>
      <c r="H7" s="212" t="s">
        <v>4</v>
      </c>
      <c r="I7" s="212" t="s">
        <v>5</v>
      </c>
      <c r="J7" s="212" t="s">
        <v>6</v>
      </c>
      <c r="K7" s="212" t="s">
        <v>7</v>
      </c>
      <c r="L7" s="212" t="s">
        <v>8</v>
      </c>
      <c r="M7" s="212" t="s">
        <v>9</v>
      </c>
      <c r="N7" s="212" t="s">
        <v>10</v>
      </c>
      <c r="O7" s="213" t="s">
        <v>11</v>
      </c>
      <c r="P7" s="122" t="s">
        <v>574</v>
      </c>
      <c r="Q7" s="74"/>
      <c r="R7" s="627" t="s">
        <v>572</v>
      </c>
    </row>
    <row r="8" spans="1:18" ht="24.75" thickBot="1">
      <c r="A8" s="4006" t="s">
        <v>608</v>
      </c>
      <c r="B8" s="4007"/>
      <c r="C8" s="812">
        <v>20</v>
      </c>
      <c r="D8" s="225"/>
      <c r="E8" s="283">
        <v>20</v>
      </c>
      <c r="F8" s="225"/>
      <c r="G8" s="225"/>
      <c r="H8" s="225"/>
      <c r="I8" s="232"/>
      <c r="J8" s="77"/>
      <c r="K8" s="77"/>
      <c r="L8" s="77"/>
      <c r="M8" s="77"/>
      <c r="N8" s="77"/>
      <c r="O8" s="78"/>
      <c r="P8" s="602" t="s">
        <v>510</v>
      </c>
      <c r="Q8" s="325"/>
      <c r="R8" s="517"/>
    </row>
    <row r="9" spans="1:18">
      <c r="A9" s="1195" t="s">
        <v>577</v>
      </c>
      <c r="B9" s="1196"/>
      <c r="C9" s="764"/>
      <c r="D9" s="124"/>
      <c r="E9" s="125"/>
      <c r="F9" s="124"/>
      <c r="G9" s="125"/>
      <c r="H9" s="124"/>
      <c r="I9" s="126"/>
      <c r="J9" s="124"/>
      <c r="K9" s="124"/>
      <c r="L9" s="124"/>
      <c r="M9" s="124"/>
      <c r="N9" s="124"/>
      <c r="O9" s="127"/>
      <c r="P9" s="4012" t="s">
        <v>417</v>
      </c>
      <c r="Q9" s="4013"/>
      <c r="R9" s="4014"/>
    </row>
    <row r="10" spans="1:18" ht="24.75" thickBot="1">
      <c r="A10" s="3052" t="s">
        <v>934</v>
      </c>
      <c r="B10" s="3054"/>
      <c r="C10" s="1197">
        <v>20</v>
      </c>
      <c r="D10" s="83"/>
      <c r="E10" s="84"/>
      <c r="F10" s="330">
        <v>20</v>
      </c>
      <c r="G10" s="84"/>
      <c r="H10" s="343"/>
      <c r="I10" s="345"/>
      <c r="J10" s="83"/>
      <c r="K10" s="83"/>
      <c r="L10" s="83"/>
      <c r="M10" s="83"/>
      <c r="N10" s="83"/>
      <c r="O10" s="87"/>
      <c r="P10" s="122"/>
      <c r="Q10" s="74"/>
      <c r="R10" s="75"/>
    </row>
    <row r="11" spans="1:18" ht="24.75" thickBot="1">
      <c r="A11" s="1198" t="s">
        <v>935</v>
      </c>
      <c r="B11" s="1199"/>
      <c r="C11" s="1197">
        <v>20</v>
      </c>
      <c r="D11" s="83"/>
      <c r="E11" s="84"/>
      <c r="F11" s="330">
        <v>20</v>
      </c>
      <c r="G11" s="84"/>
      <c r="H11" s="83"/>
      <c r="I11" s="85"/>
      <c r="J11" s="83"/>
      <c r="K11" s="83"/>
      <c r="L11" s="83"/>
      <c r="M11" s="83"/>
      <c r="N11" s="83"/>
      <c r="O11" s="87"/>
      <c r="P11" s="604" t="s">
        <v>511</v>
      </c>
      <c r="Q11" s="325"/>
      <c r="R11" s="517"/>
    </row>
    <row r="12" spans="1:18">
      <c r="A12" s="3052" t="s">
        <v>936</v>
      </c>
      <c r="B12" s="3054"/>
      <c r="C12" s="1197">
        <v>30</v>
      </c>
      <c r="D12" s="83"/>
      <c r="E12" s="84"/>
      <c r="F12" s="83"/>
      <c r="G12" s="1231">
        <v>30</v>
      </c>
      <c r="H12" s="83"/>
      <c r="I12" s="85"/>
      <c r="J12" s="343"/>
      <c r="K12" s="343"/>
      <c r="L12" s="343"/>
      <c r="M12" s="343"/>
      <c r="N12" s="343"/>
      <c r="O12" s="343"/>
      <c r="P12" s="628" t="s">
        <v>570</v>
      </c>
      <c r="Q12" s="208"/>
      <c r="R12" s="188"/>
    </row>
    <row r="13" spans="1:18" ht="24.75" thickBot="1">
      <c r="A13" s="3052" t="s">
        <v>937</v>
      </c>
      <c r="B13" s="3054"/>
      <c r="C13" s="1194">
        <v>10</v>
      </c>
      <c r="D13" s="77"/>
      <c r="E13" s="77"/>
      <c r="F13" s="77"/>
      <c r="G13" s="77"/>
      <c r="H13" s="77"/>
      <c r="I13" s="283">
        <v>10</v>
      </c>
      <c r="J13" s="225"/>
      <c r="K13" s="225"/>
      <c r="L13" s="225"/>
      <c r="M13" s="225"/>
      <c r="N13" s="225"/>
      <c r="O13" s="230"/>
      <c r="P13" s="79"/>
      <c r="Q13" s="80"/>
      <c r="R13" s="81"/>
    </row>
    <row r="14" spans="1:18" ht="24.75" thickBot="1">
      <c r="A14" s="496"/>
      <c r="B14" s="497"/>
      <c r="C14" s="763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498"/>
      <c r="P14" s="513" t="s">
        <v>504</v>
      </c>
      <c r="Q14" s="514"/>
      <c r="R14" s="515"/>
    </row>
    <row r="15" spans="1:18">
      <c r="A15" s="626"/>
      <c r="B15" s="510"/>
      <c r="C15" s="769"/>
      <c r="D15" s="624"/>
      <c r="E15" s="624"/>
      <c r="F15" s="624"/>
      <c r="G15" s="624"/>
      <c r="H15" s="624"/>
      <c r="I15" s="624"/>
      <c r="J15" s="624"/>
      <c r="K15" s="624"/>
      <c r="L15" s="624"/>
      <c r="M15" s="624"/>
      <c r="N15" s="624"/>
      <c r="O15" s="625"/>
      <c r="P15" s="2915" t="s">
        <v>12</v>
      </c>
      <c r="Q15" s="2916"/>
      <c r="R15" s="213" t="s">
        <v>13</v>
      </c>
    </row>
    <row r="16" spans="1:18">
      <c r="A16" s="626"/>
      <c r="B16" s="510"/>
      <c r="C16" s="769"/>
      <c r="D16" s="624"/>
      <c r="E16" s="624"/>
      <c r="F16" s="624"/>
      <c r="G16" s="624"/>
      <c r="H16" s="624"/>
      <c r="I16" s="624"/>
      <c r="J16" s="624"/>
      <c r="K16" s="624"/>
      <c r="L16" s="624"/>
      <c r="M16" s="624"/>
      <c r="N16" s="624"/>
      <c r="O16" s="625"/>
      <c r="P16" s="4018" t="s">
        <v>669</v>
      </c>
      <c r="Q16" s="4019"/>
      <c r="R16" s="784"/>
    </row>
    <row r="17" spans="1:19">
      <c r="A17" s="626"/>
      <c r="B17" s="510"/>
      <c r="C17" s="769"/>
      <c r="D17" s="624"/>
      <c r="E17" s="624"/>
      <c r="F17" s="624"/>
      <c r="G17" s="624"/>
      <c r="H17" s="624"/>
      <c r="I17" s="624"/>
      <c r="J17" s="624"/>
      <c r="K17" s="624"/>
      <c r="L17" s="624"/>
      <c r="M17" s="624"/>
      <c r="N17" s="624"/>
      <c r="O17" s="625"/>
      <c r="P17" s="4020" t="s">
        <v>670</v>
      </c>
      <c r="Q17" s="4021"/>
      <c r="R17" s="783"/>
    </row>
    <row r="18" spans="1:19">
      <c r="A18" s="626"/>
      <c r="B18" s="510"/>
      <c r="C18" s="769"/>
      <c r="D18" s="624"/>
      <c r="E18" s="624"/>
      <c r="F18" s="624"/>
      <c r="G18" s="624"/>
      <c r="H18" s="624"/>
      <c r="I18" s="624"/>
      <c r="J18" s="624"/>
      <c r="K18" s="624"/>
      <c r="L18" s="624"/>
      <c r="M18" s="624"/>
      <c r="N18" s="624"/>
      <c r="O18" s="625"/>
      <c r="P18" s="4010" t="s">
        <v>671</v>
      </c>
      <c r="Q18" s="4011"/>
      <c r="R18" s="785"/>
    </row>
    <row r="19" spans="1:19">
      <c r="A19" s="626"/>
      <c r="B19" s="510"/>
      <c r="C19" s="769"/>
      <c r="D19" s="624"/>
      <c r="E19" s="624"/>
      <c r="F19" s="624"/>
      <c r="G19" s="624"/>
      <c r="H19" s="624"/>
      <c r="I19" s="624"/>
      <c r="J19" s="624"/>
      <c r="K19" s="624"/>
      <c r="L19" s="624"/>
      <c r="M19" s="624"/>
      <c r="N19" s="624"/>
      <c r="O19" s="625"/>
      <c r="P19" s="317" t="s">
        <v>14</v>
      </c>
      <c r="Q19" s="318"/>
      <c r="R19" s="619"/>
    </row>
    <row r="20" spans="1:19" ht="24.75" thickBot="1">
      <c r="A20" s="552"/>
      <c r="B20" s="623"/>
      <c r="C20" s="770"/>
      <c r="D20" s="550"/>
      <c r="E20" s="550"/>
      <c r="F20" s="550"/>
      <c r="G20" s="550"/>
      <c r="H20" s="550"/>
      <c r="I20" s="550"/>
      <c r="J20" s="550"/>
      <c r="K20" s="550"/>
      <c r="L20" s="550"/>
      <c r="M20" s="550"/>
      <c r="N20" s="550"/>
      <c r="O20" s="551"/>
      <c r="P20" s="123"/>
      <c r="Q20" s="123"/>
      <c r="R20" s="277"/>
    </row>
    <row r="21" spans="1:19" ht="24.75" thickBot="1">
      <c r="A21" s="2894" t="s">
        <v>61</v>
      </c>
      <c r="B21" s="2896"/>
      <c r="C21" s="316">
        <f>SUM(C8:C20)</f>
        <v>100</v>
      </c>
      <c r="D21" s="555"/>
      <c r="E21" s="555"/>
      <c r="F21" s="555"/>
      <c r="G21" s="555"/>
      <c r="H21" s="555"/>
      <c r="I21" s="555"/>
      <c r="J21" s="555"/>
      <c r="K21" s="555"/>
      <c r="L21" s="555"/>
      <c r="M21" s="555"/>
      <c r="N21" s="555"/>
      <c r="O21" s="555"/>
      <c r="P21" s="595" t="s">
        <v>563</v>
      </c>
      <c r="Q21" s="610"/>
      <c r="R21" s="611"/>
    </row>
    <row r="22" spans="1:19">
      <c r="A22" s="2961" t="s">
        <v>70</v>
      </c>
      <c r="B22" s="2962"/>
      <c r="C22" s="612" t="s">
        <v>68</v>
      </c>
      <c r="D22" s="613">
        <f>SUM(D8:D21)</f>
        <v>0</v>
      </c>
      <c r="E22" s="613">
        <f>+E8</f>
        <v>20</v>
      </c>
      <c r="F22" s="613">
        <f>+F10+F11</f>
        <v>40</v>
      </c>
      <c r="G22" s="613">
        <f>+G12</f>
        <v>30</v>
      </c>
      <c r="H22" s="613">
        <f>SUM(H8:H21)</f>
        <v>0</v>
      </c>
      <c r="I22" s="613">
        <f>SUM(I10:I21)</f>
        <v>10</v>
      </c>
      <c r="J22" s="613">
        <f t="shared" ref="J22:O22" si="0">SUM(J10:J21)</f>
        <v>0</v>
      </c>
      <c r="K22" s="613">
        <f t="shared" si="0"/>
        <v>0</v>
      </c>
      <c r="L22" s="613">
        <f t="shared" si="0"/>
        <v>0</v>
      </c>
      <c r="M22" s="613">
        <f t="shared" si="0"/>
        <v>0</v>
      </c>
      <c r="N22" s="613">
        <f t="shared" si="0"/>
        <v>0</v>
      </c>
      <c r="O22" s="613">
        <f t="shared" si="0"/>
        <v>0</v>
      </c>
      <c r="P22" s="3553"/>
      <c r="Q22" s="3172"/>
      <c r="R22" s="3173"/>
    </row>
    <row r="23" spans="1:19">
      <c r="A23" s="2888"/>
      <c r="B23" s="2889"/>
      <c r="C23" s="612" t="s">
        <v>69</v>
      </c>
      <c r="D23" s="613">
        <f>+D22</f>
        <v>0</v>
      </c>
      <c r="E23" s="613">
        <f>+D22+E22</f>
        <v>20</v>
      </c>
      <c r="F23" s="613">
        <f>+D22+E22+F22</f>
        <v>60</v>
      </c>
      <c r="G23" s="613">
        <f>+D22+E22+F22+G22</f>
        <v>90</v>
      </c>
      <c r="H23" s="613">
        <f>+D22+E22+F22+G22+H22</f>
        <v>90</v>
      </c>
      <c r="I23" s="613">
        <f>+D22+E22+F22+G22+H22+I22</f>
        <v>100</v>
      </c>
      <c r="J23" s="613">
        <f>+D22+E22+F22+G22+H22+I22+J22</f>
        <v>100</v>
      </c>
      <c r="K23" s="613">
        <f>+D22+E22+F22+G22+H22+I22+J22+K22</f>
        <v>100</v>
      </c>
      <c r="L23" s="613">
        <f>+D22+E22+F22+H22+I22+J22+K22+L22</f>
        <v>70</v>
      </c>
      <c r="M23" s="613">
        <f>+D22+E22+F22+G22+H22+I22+J22+K22+L22+M22</f>
        <v>100</v>
      </c>
      <c r="N23" s="613">
        <f>+D22+E22+F22+G22+H22+I22+J22+K22+L22+M22+N22</f>
        <v>100</v>
      </c>
      <c r="O23" s="613">
        <f>+D22+E22+F22+G22+H22+I22+J22+K22+L22+M22+N22+O22</f>
        <v>100</v>
      </c>
      <c r="P23" s="2938"/>
      <c r="Q23" s="2939"/>
      <c r="R23" s="2940"/>
    </row>
    <row r="24" spans="1:19">
      <c r="A24" s="2831" t="s">
        <v>71</v>
      </c>
      <c r="B24" s="2832"/>
      <c r="C24" s="614" t="s">
        <v>68</v>
      </c>
      <c r="D24" s="615"/>
      <c r="E24" s="615"/>
      <c r="F24" s="615"/>
      <c r="G24" s="615"/>
      <c r="H24" s="615"/>
      <c r="I24" s="615"/>
      <c r="J24" s="615"/>
      <c r="K24" s="615"/>
      <c r="L24" s="615"/>
      <c r="M24" s="615"/>
      <c r="N24" s="615"/>
      <c r="O24" s="615"/>
      <c r="P24" s="2837" t="s">
        <v>587</v>
      </c>
      <c r="Q24" s="3051"/>
      <c r="R24" s="2839">
        <f>O25</f>
        <v>0</v>
      </c>
    </row>
    <row r="25" spans="1:19" ht="24.75" thickBot="1">
      <c r="A25" s="2834"/>
      <c r="B25" s="2835"/>
      <c r="C25" s="617" t="s">
        <v>72</v>
      </c>
      <c r="D25" s="618">
        <v>0</v>
      </c>
      <c r="E25" s="618">
        <v>0</v>
      </c>
      <c r="F25" s="618">
        <v>0</v>
      </c>
      <c r="G25" s="618">
        <v>0</v>
      </c>
      <c r="H25" s="618">
        <v>0</v>
      </c>
      <c r="I25" s="618">
        <v>0</v>
      </c>
      <c r="J25" s="618">
        <v>0</v>
      </c>
      <c r="K25" s="618">
        <v>0</v>
      </c>
      <c r="L25" s="618">
        <v>0</v>
      </c>
      <c r="M25" s="618">
        <v>0</v>
      </c>
      <c r="N25" s="618">
        <v>0</v>
      </c>
      <c r="O25" s="618">
        <v>0</v>
      </c>
      <c r="P25" s="564"/>
      <c r="Q25" s="565"/>
      <c r="R25" s="2840"/>
      <c r="S25" s="123"/>
    </row>
    <row r="26" spans="1:19" hidden="1">
      <c r="O26" s="123"/>
      <c r="P26" s="2847" t="s">
        <v>719</v>
      </c>
      <c r="Q26" s="2847"/>
      <c r="R26" s="2847"/>
    </row>
    <row r="27" spans="1:19" hidden="1">
      <c r="P27" s="458"/>
      <c r="Q27" s="865"/>
      <c r="R27" s="275"/>
    </row>
    <row r="28" spans="1:19" hidden="1">
      <c r="P28" s="2829" t="s">
        <v>720</v>
      </c>
      <c r="Q28" s="2829"/>
      <c r="R28" s="2829"/>
    </row>
    <row r="29" spans="1:19" hidden="1">
      <c r="P29" s="2830" t="s">
        <v>728</v>
      </c>
      <c r="Q29" s="2830"/>
      <c r="R29" s="2830"/>
    </row>
    <row r="34" spans="9:9">
      <c r="I34" s="123"/>
    </row>
  </sheetData>
  <mergeCells count="27">
    <mergeCell ref="P26:R26"/>
    <mergeCell ref="P28:R28"/>
    <mergeCell ref="P29:R29"/>
    <mergeCell ref="A10:B10"/>
    <mergeCell ref="A12:B12"/>
    <mergeCell ref="A13:B13"/>
    <mergeCell ref="A21:B21"/>
    <mergeCell ref="A22:B23"/>
    <mergeCell ref="P23:R23"/>
    <mergeCell ref="A24:B25"/>
    <mergeCell ref="P24:Q24"/>
    <mergeCell ref="R24:R25"/>
    <mergeCell ref="P15:Q15"/>
    <mergeCell ref="P22:R22"/>
    <mergeCell ref="P16:Q16"/>
    <mergeCell ref="P17:Q17"/>
    <mergeCell ref="P18:Q18"/>
    <mergeCell ref="P9:R9"/>
    <mergeCell ref="A1:R1"/>
    <mergeCell ref="A2:R2"/>
    <mergeCell ref="B3:O3"/>
    <mergeCell ref="P3:R3"/>
    <mergeCell ref="B4:O4"/>
    <mergeCell ref="P4:R4"/>
    <mergeCell ref="A8:B8"/>
    <mergeCell ref="A6:B7"/>
    <mergeCell ref="D6:O6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26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50"/>
  </sheetPr>
  <dimension ref="A1:R34"/>
  <sheetViews>
    <sheetView view="pageLayout" zoomScale="70" zoomScaleNormal="80" zoomScalePageLayoutView="70" workbookViewId="0">
      <selection activeCell="A5" sqref="A5:P6"/>
    </sheetView>
  </sheetViews>
  <sheetFormatPr defaultColWidth="8.85546875" defaultRowHeight="24"/>
  <cols>
    <col min="1" max="1" width="25" style="15" customWidth="1"/>
    <col min="2" max="2" width="48.140625" style="15" customWidth="1"/>
    <col min="3" max="3" width="16.140625" style="15" bestFit="1" customWidth="1"/>
    <col min="4" max="5" width="4.42578125" style="15" customWidth="1"/>
    <col min="6" max="6" width="4.5703125" style="15" customWidth="1"/>
    <col min="7" max="8" width="4.140625" style="15" customWidth="1"/>
    <col min="9" max="9" width="4.5703125" style="15" customWidth="1"/>
    <col min="10" max="10" width="5" style="15" customWidth="1"/>
    <col min="11" max="11" width="4.140625" style="15" bestFit="1" customWidth="1"/>
    <col min="12" max="12" width="4.85546875" style="15" customWidth="1"/>
    <col min="13" max="13" width="4.5703125" style="15" customWidth="1"/>
    <col min="14" max="14" width="5" style="15" customWidth="1"/>
    <col min="15" max="15" width="4.5703125" style="15" customWidth="1"/>
    <col min="16" max="16" width="8.85546875" style="15"/>
    <col min="17" max="17" width="28.140625" style="15" customWidth="1"/>
    <col min="18" max="18" width="21.140625" style="15" customWidth="1"/>
    <col min="19" max="16384" width="8.85546875" style="15"/>
  </cols>
  <sheetData>
    <row r="1" spans="1:18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51"/>
    </row>
    <row r="2" spans="1:18" ht="24.75" thickBot="1">
      <c r="A2" s="3999" t="s">
        <v>707</v>
      </c>
      <c r="B2" s="3203"/>
      <c r="C2" s="3203"/>
      <c r="D2" s="3203"/>
      <c r="E2" s="3203"/>
      <c r="F2" s="3203"/>
      <c r="G2" s="3203"/>
      <c r="H2" s="3203"/>
      <c r="I2" s="3203"/>
      <c r="J2" s="3203"/>
      <c r="K2" s="3203"/>
      <c r="L2" s="3203"/>
      <c r="M2" s="3203"/>
      <c r="N2" s="3203"/>
      <c r="O2" s="3203"/>
      <c r="P2" s="3203"/>
      <c r="Q2" s="3203"/>
      <c r="R2" s="3204"/>
    </row>
    <row r="3" spans="1:18">
      <c r="A3" s="4024" t="s">
        <v>788</v>
      </c>
      <c r="B3" s="3031"/>
      <c r="C3" s="3031"/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2"/>
    </row>
    <row r="4" spans="1:18" ht="21.6" customHeight="1">
      <c r="A4" s="4025"/>
      <c r="B4" s="3626" t="s">
        <v>796</v>
      </c>
      <c r="C4" s="3127"/>
      <c r="D4" s="3127"/>
      <c r="E4" s="3127"/>
      <c r="F4" s="3127"/>
      <c r="G4" s="3127"/>
      <c r="H4" s="3127"/>
      <c r="I4" s="3127"/>
      <c r="J4" s="3127"/>
      <c r="K4" s="3127"/>
      <c r="L4" s="3127"/>
      <c r="M4" s="3127"/>
      <c r="N4" s="3127"/>
      <c r="O4" s="3127"/>
      <c r="P4" s="3127"/>
      <c r="Q4" s="3127"/>
      <c r="R4" s="3128"/>
    </row>
    <row r="5" spans="1:18" ht="21.6" customHeight="1" thickBot="1">
      <c r="A5" s="4026"/>
      <c r="B5" s="935"/>
      <c r="C5" s="935"/>
      <c r="D5" s="935"/>
      <c r="E5" s="935"/>
      <c r="F5" s="935"/>
      <c r="G5" s="935"/>
      <c r="H5" s="935"/>
      <c r="I5" s="935"/>
      <c r="J5" s="935"/>
      <c r="K5" s="935"/>
      <c r="L5" s="935"/>
      <c r="M5" s="935"/>
      <c r="N5" s="935"/>
      <c r="O5" s="935"/>
      <c r="P5" s="935"/>
      <c r="Q5" s="935"/>
      <c r="R5" s="936"/>
    </row>
    <row r="6" spans="1:18" ht="21.6" customHeight="1">
      <c r="A6" s="2941" t="s">
        <v>790</v>
      </c>
      <c r="B6" s="2925" t="s">
        <v>980</v>
      </c>
      <c r="C6" s="2926"/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7"/>
      <c r="P6" s="3019" t="s">
        <v>564</v>
      </c>
      <c r="Q6" s="3020"/>
      <c r="R6" s="3021"/>
    </row>
    <row r="7" spans="1:18" ht="21.6" customHeight="1">
      <c r="A7" s="2943"/>
      <c r="B7" s="2928"/>
      <c r="C7" s="2929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30"/>
      <c r="P7" s="953" t="s">
        <v>565</v>
      </c>
      <c r="Q7" s="954"/>
      <c r="R7" s="955"/>
    </row>
    <row r="8" spans="1:18">
      <c r="A8" s="2871" t="s">
        <v>62</v>
      </c>
      <c r="B8" s="2875" t="s">
        <v>797</v>
      </c>
      <c r="C8" s="2876"/>
      <c r="D8" s="2876"/>
      <c r="E8" s="2876"/>
      <c r="F8" s="2876"/>
      <c r="G8" s="2876"/>
      <c r="H8" s="2876"/>
      <c r="I8" s="2876"/>
      <c r="J8" s="2876"/>
      <c r="K8" s="2876"/>
      <c r="L8" s="2876"/>
      <c r="M8" s="2876"/>
      <c r="N8" s="2876"/>
      <c r="O8" s="2931"/>
      <c r="P8" s="960" t="s">
        <v>566</v>
      </c>
      <c r="Q8" s="974"/>
      <c r="R8" s="1043"/>
    </row>
    <row r="9" spans="1:18">
      <c r="A9" s="2993"/>
      <c r="B9" s="2979"/>
      <c r="C9" s="2980"/>
      <c r="D9" s="2980"/>
      <c r="E9" s="2980"/>
      <c r="F9" s="2980"/>
      <c r="G9" s="2980"/>
      <c r="H9" s="2980"/>
      <c r="I9" s="2980"/>
      <c r="J9" s="2980"/>
      <c r="K9" s="2980"/>
      <c r="L9" s="2980"/>
      <c r="M9" s="2980"/>
      <c r="N9" s="2980"/>
      <c r="O9" s="2995"/>
      <c r="P9" s="1044" t="s">
        <v>613</v>
      </c>
      <c r="Q9" s="954"/>
      <c r="R9" s="1043"/>
    </row>
    <row r="10" spans="1:18" ht="24.75" thickBot="1">
      <c r="A10" s="2873"/>
      <c r="B10" s="2877"/>
      <c r="C10" s="2878"/>
      <c r="D10" s="2878"/>
      <c r="E10" s="2878"/>
      <c r="F10" s="2878"/>
      <c r="G10" s="2878"/>
      <c r="H10" s="2878"/>
      <c r="I10" s="2878"/>
      <c r="J10" s="2878"/>
      <c r="K10" s="2878"/>
      <c r="L10" s="2878"/>
      <c r="M10" s="2878"/>
      <c r="N10" s="2878"/>
      <c r="O10" s="2957"/>
      <c r="P10" s="1004" t="s">
        <v>59</v>
      </c>
      <c r="Q10" s="1005"/>
      <c r="R10" s="1006"/>
    </row>
    <row r="11" spans="1:18" ht="24.75" thickBot="1">
      <c r="A11" s="2903" t="s">
        <v>499</v>
      </c>
      <c r="B11" s="2904"/>
      <c r="C11" s="202" t="s">
        <v>593</v>
      </c>
      <c r="D11" s="2909" t="s">
        <v>500</v>
      </c>
      <c r="E11" s="2910"/>
      <c r="F11" s="2910"/>
      <c r="G11" s="2910"/>
      <c r="H11" s="2910"/>
      <c r="I11" s="2910"/>
      <c r="J11" s="2910"/>
      <c r="K11" s="2910"/>
      <c r="L11" s="2910"/>
      <c r="M11" s="2910"/>
      <c r="N11" s="2910"/>
      <c r="O11" s="2924"/>
      <c r="P11" s="324" t="s">
        <v>525</v>
      </c>
      <c r="Q11" s="325"/>
      <c r="R11" s="326" t="s">
        <v>502</v>
      </c>
    </row>
    <row r="12" spans="1:18">
      <c r="A12" s="3009"/>
      <c r="B12" s="3010"/>
      <c r="C12" s="186" t="s">
        <v>60</v>
      </c>
      <c r="D12" s="209" t="s">
        <v>0</v>
      </c>
      <c r="E12" s="210" t="s">
        <v>1</v>
      </c>
      <c r="F12" s="211" t="s">
        <v>2</v>
      </c>
      <c r="G12" s="212" t="s">
        <v>3</v>
      </c>
      <c r="H12" s="212" t="s">
        <v>4</v>
      </c>
      <c r="I12" s="212" t="s">
        <v>5</v>
      </c>
      <c r="J12" s="212" t="s">
        <v>6</v>
      </c>
      <c r="K12" s="212" t="s">
        <v>7</v>
      </c>
      <c r="L12" s="212" t="s">
        <v>8</v>
      </c>
      <c r="M12" s="212" t="s">
        <v>9</v>
      </c>
      <c r="N12" s="212" t="s">
        <v>10</v>
      </c>
      <c r="O12" s="213" t="s">
        <v>11</v>
      </c>
      <c r="P12" s="907" t="s">
        <v>602</v>
      </c>
      <c r="Q12" s="208"/>
      <c r="R12" s="327" t="s">
        <v>503</v>
      </c>
    </row>
    <row r="13" spans="1:18" ht="24.75" thickBot="1">
      <c r="A13" s="966" t="s">
        <v>598</v>
      </c>
      <c r="B13" s="967"/>
      <c r="C13" s="766">
        <v>10</v>
      </c>
      <c r="D13" s="867">
        <v>2</v>
      </c>
      <c r="E13" s="867">
        <v>2</v>
      </c>
      <c r="F13" s="868">
        <v>2</v>
      </c>
      <c r="G13" s="868">
        <v>2</v>
      </c>
      <c r="H13" s="868">
        <v>2</v>
      </c>
      <c r="I13" s="222"/>
      <c r="J13" s="219"/>
      <c r="K13" s="219"/>
      <c r="L13" s="219"/>
      <c r="M13" s="219"/>
      <c r="N13" s="219"/>
      <c r="O13" s="504"/>
      <c r="P13" s="441"/>
      <c r="Q13" s="502"/>
      <c r="R13" s="503"/>
    </row>
    <row r="14" spans="1:18" ht="24.75" thickBot="1">
      <c r="A14" s="913" t="s">
        <v>599</v>
      </c>
      <c r="B14" s="914"/>
      <c r="C14" s="578">
        <v>50</v>
      </c>
      <c r="D14" s="225"/>
      <c r="E14" s="225"/>
      <c r="F14" s="328">
        <v>5</v>
      </c>
      <c r="G14" s="328">
        <v>5</v>
      </c>
      <c r="H14" s="283">
        <v>5</v>
      </c>
      <c r="I14" s="328">
        <v>5</v>
      </c>
      <c r="J14" s="328">
        <v>5</v>
      </c>
      <c r="K14" s="328">
        <v>5</v>
      </c>
      <c r="L14" s="328">
        <v>5</v>
      </c>
      <c r="M14" s="328">
        <v>5</v>
      </c>
      <c r="N14" s="328">
        <v>5</v>
      </c>
      <c r="O14" s="328">
        <v>5</v>
      </c>
      <c r="P14" s="602" t="s">
        <v>510</v>
      </c>
      <c r="Q14" s="325"/>
      <c r="R14" s="517"/>
    </row>
    <row r="15" spans="1:18">
      <c r="A15" s="910" t="s">
        <v>600</v>
      </c>
      <c r="B15" s="912"/>
      <c r="C15" s="578">
        <v>20</v>
      </c>
      <c r="D15" s="225"/>
      <c r="E15" s="225"/>
      <c r="F15" s="283">
        <v>2</v>
      </c>
      <c r="G15" s="283">
        <v>2</v>
      </c>
      <c r="H15" s="283">
        <v>2</v>
      </c>
      <c r="I15" s="283">
        <v>2</v>
      </c>
      <c r="J15" s="283">
        <v>2</v>
      </c>
      <c r="K15" s="283">
        <v>2</v>
      </c>
      <c r="L15" s="283">
        <v>2</v>
      </c>
      <c r="M15" s="283">
        <v>2</v>
      </c>
      <c r="N15" s="283">
        <v>2</v>
      </c>
      <c r="O15" s="283">
        <v>2</v>
      </c>
      <c r="P15" s="3541" t="s">
        <v>29</v>
      </c>
      <c r="Q15" s="3198"/>
      <c r="R15" s="3199"/>
    </row>
    <row r="16" spans="1:18" ht="24.75" thickBot="1">
      <c r="A16" s="3052" t="s">
        <v>601</v>
      </c>
      <c r="B16" s="3054"/>
      <c r="C16" s="934">
        <v>20</v>
      </c>
      <c r="D16" s="225"/>
      <c r="E16" s="225"/>
      <c r="F16" s="283">
        <v>2</v>
      </c>
      <c r="G16" s="283">
        <v>2</v>
      </c>
      <c r="H16" s="283">
        <v>2</v>
      </c>
      <c r="I16" s="283">
        <v>2</v>
      </c>
      <c r="J16" s="283">
        <v>2</v>
      </c>
      <c r="K16" s="283">
        <v>2</v>
      </c>
      <c r="L16" s="283">
        <v>2</v>
      </c>
      <c r="M16" s="283">
        <v>2</v>
      </c>
      <c r="N16" s="283">
        <v>2</v>
      </c>
      <c r="O16" s="283">
        <v>2</v>
      </c>
      <c r="P16" s="389"/>
      <c r="Q16" s="469"/>
      <c r="R16" s="390"/>
    </row>
    <row r="17" spans="1:18" ht="24.75" thickBot="1">
      <c r="A17" s="276"/>
      <c r="B17" s="497"/>
      <c r="C17" s="934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  <c r="O17" s="498"/>
      <c r="P17" s="604" t="s">
        <v>511</v>
      </c>
      <c r="Q17" s="325"/>
      <c r="R17" s="517"/>
    </row>
    <row r="18" spans="1:18">
      <c r="A18" s="4022"/>
      <c r="B18" s="4023"/>
      <c r="C18" s="767"/>
      <c r="D18" s="225"/>
      <c r="E18" s="226"/>
      <c r="F18" s="225"/>
      <c r="G18" s="226"/>
      <c r="H18" s="225"/>
      <c r="I18" s="225"/>
      <c r="J18" s="225"/>
      <c r="K18" s="225"/>
      <c r="L18" s="225"/>
      <c r="M18" s="225"/>
      <c r="N18" s="225"/>
      <c r="O18" s="505"/>
      <c r="P18" s="795"/>
      <c r="Q18" s="114"/>
      <c r="R18" s="188"/>
    </row>
    <row r="19" spans="1:18" ht="24.75" thickBot="1">
      <c r="A19" s="961"/>
      <c r="B19" s="962"/>
      <c r="C19" s="767"/>
      <c r="D19" s="225"/>
      <c r="E19" s="226"/>
      <c r="F19" s="225"/>
      <c r="G19" s="226"/>
      <c r="H19" s="225"/>
      <c r="I19" s="228"/>
      <c r="J19" s="225"/>
      <c r="K19" s="225"/>
      <c r="L19" s="225"/>
      <c r="M19" s="225"/>
      <c r="N19" s="225"/>
      <c r="O19" s="505"/>
      <c r="P19" s="608"/>
      <c r="Q19" s="74"/>
      <c r="R19" s="75"/>
    </row>
    <row r="20" spans="1:18" ht="24.75" thickBot="1">
      <c r="A20" s="961"/>
      <c r="B20" s="962"/>
      <c r="C20" s="767"/>
      <c r="D20" s="225"/>
      <c r="E20" s="226"/>
      <c r="F20" s="225"/>
      <c r="G20" s="226"/>
      <c r="H20" s="225"/>
      <c r="I20" s="228"/>
      <c r="J20" s="225"/>
      <c r="K20" s="225"/>
      <c r="L20" s="225"/>
      <c r="M20" s="225"/>
      <c r="N20" s="225"/>
      <c r="O20" s="505"/>
      <c r="P20" s="3035" t="s">
        <v>504</v>
      </c>
      <c r="Q20" s="3036"/>
      <c r="R20" s="3037"/>
    </row>
    <row r="21" spans="1:18">
      <c r="A21" s="961"/>
      <c r="B21" s="962"/>
      <c r="C21" s="767"/>
      <c r="D21" s="225"/>
      <c r="E21" s="226"/>
      <c r="F21" s="225"/>
      <c r="G21" s="226"/>
      <c r="H21" s="225"/>
      <c r="I21" s="228"/>
      <c r="J21" s="225"/>
      <c r="K21" s="225"/>
      <c r="L21" s="225"/>
      <c r="M21" s="225"/>
      <c r="N21" s="225"/>
      <c r="O21" s="505"/>
      <c r="P21" s="3055" t="s">
        <v>12</v>
      </c>
      <c r="Q21" s="3056"/>
      <c r="R21" s="213" t="s">
        <v>13</v>
      </c>
    </row>
    <row r="22" spans="1:18">
      <c r="A22" s="4022"/>
      <c r="B22" s="4023"/>
      <c r="C22" s="767"/>
      <c r="D22" s="225"/>
      <c r="E22" s="226"/>
      <c r="F22" s="225"/>
      <c r="G22" s="226"/>
      <c r="H22" s="225"/>
      <c r="I22" s="228"/>
      <c r="J22" s="225"/>
      <c r="K22" s="225"/>
      <c r="L22" s="225"/>
      <c r="M22" s="225"/>
      <c r="N22" s="225"/>
      <c r="O22" s="505"/>
      <c r="P22" s="2919">
        <v>500000</v>
      </c>
      <c r="Q22" s="2920"/>
      <c r="R22" s="348"/>
    </row>
    <row r="23" spans="1:18">
      <c r="A23" s="506"/>
      <c r="B23" s="507"/>
      <c r="C23" s="768"/>
      <c r="D23" s="225"/>
      <c r="E23" s="226"/>
      <c r="F23" s="225"/>
      <c r="G23" s="226"/>
      <c r="H23" s="225"/>
      <c r="I23" s="228"/>
      <c r="J23" s="225"/>
      <c r="K23" s="225"/>
      <c r="L23" s="225"/>
      <c r="M23" s="225"/>
      <c r="N23" s="225"/>
      <c r="O23" s="505"/>
      <c r="P23" s="1046"/>
      <c r="Q23" s="1045"/>
      <c r="R23" s="559"/>
    </row>
    <row r="24" spans="1:18" ht="24.75" thickBot="1">
      <c r="A24" s="506"/>
      <c r="B24" s="507"/>
      <c r="C24" s="760"/>
      <c r="D24" s="343"/>
      <c r="E24" s="344"/>
      <c r="F24" s="343"/>
      <c r="G24" s="344"/>
      <c r="H24" s="343"/>
      <c r="I24" s="345"/>
      <c r="J24" s="343"/>
      <c r="K24" s="343"/>
      <c r="L24" s="343"/>
      <c r="M24" s="343"/>
      <c r="N24" s="343"/>
      <c r="O24" s="347"/>
      <c r="P24" s="3047" t="s">
        <v>14</v>
      </c>
      <c r="Q24" s="3048"/>
      <c r="R24" s="630">
        <v>500000</v>
      </c>
    </row>
    <row r="25" spans="1:18" ht="24.75" thickBot="1">
      <c r="A25" s="2894" t="s">
        <v>61</v>
      </c>
      <c r="B25" s="2896"/>
      <c r="C25" s="756">
        <f>SUM(C13:C24)</f>
        <v>100</v>
      </c>
      <c r="D25" s="555"/>
      <c r="E25" s="555"/>
      <c r="F25" s="555"/>
      <c r="G25" s="555"/>
      <c r="H25" s="555"/>
      <c r="I25" s="555"/>
      <c r="J25" s="555"/>
      <c r="K25" s="555"/>
      <c r="L25" s="555"/>
      <c r="M25" s="555"/>
      <c r="N25" s="555"/>
      <c r="O25" s="555"/>
      <c r="P25" s="3238" t="s">
        <v>563</v>
      </c>
      <c r="Q25" s="3239"/>
      <c r="R25" s="3240"/>
    </row>
    <row r="26" spans="1:18">
      <c r="A26" s="2885" t="s">
        <v>70</v>
      </c>
      <c r="B26" s="2886"/>
      <c r="C26" s="612" t="s">
        <v>68</v>
      </c>
      <c r="D26" s="613">
        <f t="shared" ref="D26:J26" si="0">SUM(D13:D25)</f>
        <v>2</v>
      </c>
      <c r="E26" s="613">
        <f t="shared" si="0"/>
        <v>2</v>
      </c>
      <c r="F26" s="613">
        <f t="shared" si="0"/>
        <v>11</v>
      </c>
      <c r="G26" s="613">
        <f>SUM(G13:G25)</f>
        <v>11</v>
      </c>
      <c r="H26" s="613">
        <f>SUM(H13:H25)</f>
        <v>11</v>
      </c>
      <c r="I26" s="613">
        <f t="shared" si="0"/>
        <v>9</v>
      </c>
      <c r="J26" s="613">
        <f t="shared" si="0"/>
        <v>9</v>
      </c>
      <c r="K26" s="613">
        <f t="shared" ref="K26:O26" si="1">SUM(K13:K25)</f>
        <v>9</v>
      </c>
      <c r="L26" s="613">
        <f t="shared" si="1"/>
        <v>9</v>
      </c>
      <c r="M26" s="613">
        <f t="shared" si="1"/>
        <v>9</v>
      </c>
      <c r="N26" s="613">
        <f t="shared" si="1"/>
        <v>9</v>
      </c>
      <c r="O26" s="613">
        <f t="shared" si="1"/>
        <v>9</v>
      </c>
      <c r="P26" s="3553"/>
      <c r="Q26" s="3172"/>
      <c r="R26" s="3173"/>
    </row>
    <row r="27" spans="1:18">
      <c r="A27" s="2888"/>
      <c r="B27" s="2889"/>
      <c r="C27" s="612" t="s">
        <v>69</v>
      </c>
      <c r="D27" s="613">
        <f>+D26</f>
        <v>2</v>
      </c>
      <c r="E27" s="613">
        <f>+D26+E26</f>
        <v>4</v>
      </c>
      <c r="F27" s="613">
        <f>+D26+E26+F26</f>
        <v>15</v>
      </c>
      <c r="G27" s="613">
        <f>+D26+E26+F26+G26</f>
        <v>26</v>
      </c>
      <c r="H27" s="613">
        <f>+D26+E26+F26+G26+H26</f>
        <v>37</v>
      </c>
      <c r="I27" s="613">
        <f>+D26+E26+F26+G26+H26+I26</f>
        <v>46</v>
      </c>
      <c r="J27" s="613">
        <f>+D26+E26+F26+G26+H26+I26+J26</f>
        <v>55</v>
      </c>
      <c r="K27" s="613">
        <f>+D26+E26+F26+G26+H26+I26+J26+K26</f>
        <v>64</v>
      </c>
      <c r="L27" s="613">
        <f>+D26+E26+F26+G26+H26+I26+J26+K26+L26</f>
        <v>73</v>
      </c>
      <c r="M27" s="613">
        <f>+D26+E26+F26+G26+H26+I26+J26+K26+L26+M26</f>
        <v>82</v>
      </c>
      <c r="N27" s="613">
        <f>+D26+E26+F26+G26+H26+I26+J26+K26+L26+M26+N26</f>
        <v>91</v>
      </c>
      <c r="O27" s="613">
        <f>+D26+E26+F26+G26+H26+I26++J26+K26+L26+M26+N26+O26</f>
        <v>100</v>
      </c>
      <c r="P27" s="2938"/>
      <c r="Q27" s="2939"/>
      <c r="R27" s="2940"/>
    </row>
    <row r="28" spans="1:18">
      <c r="A28" s="2831" t="s">
        <v>71</v>
      </c>
      <c r="B28" s="2832"/>
      <c r="C28" s="614" t="s">
        <v>68</v>
      </c>
      <c r="D28" s="615"/>
      <c r="E28" s="615"/>
      <c r="F28" s="615"/>
      <c r="G28" s="615"/>
      <c r="H28" s="615"/>
      <c r="I28" s="615"/>
      <c r="J28" s="615"/>
      <c r="K28" s="615"/>
      <c r="L28" s="615"/>
      <c r="M28" s="615"/>
      <c r="N28" s="615"/>
      <c r="O28" s="615"/>
      <c r="P28" s="2837" t="s">
        <v>587</v>
      </c>
      <c r="Q28" s="3051"/>
      <c r="R28" s="2839">
        <f>O29</f>
        <v>0</v>
      </c>
    </row>
    <row r="29" spans="1:18" ht="24.75" thickBot="1">
      <c r="A29" s="2834"/>
      <c r="B29" s="2835"/>
      <c r="C29" s="617" t="s">
        <v>72</v>
      </c>
      <c r="D29" s="618">
        <v>0</v>
      </c>
      <c r="E29" s="618">
        <v>0</v>
      </c>
      <c r="F29" s="618">
        <v>0</v>
      </c>
      <c r="G29" s="618">
        <v>0</v>
      </c>
      <c r="H29" s="618">
        <v>0</v>
      </c>
      <c r="I29" s="618">
        <v>0</v>
      </c>
      <c r="J29" s="618">
        <v>0</v>
      </c>
      <c r="K29" s="618">
        <v>0</v>
      </c>
      <c r="L29" s="618">
        <v>0</v>
      </c>
      <c r="M29" s="618">
        <v>0</v>
      </c>
      <c r="N29" s="618">
        <v>0</v>
      </c>
      <c r="O29" s="618">
        <v>0</v>
      </c>
      <c r="P29" s="564"/>
      <c r="Q29" s="565"/>
      <c r="R29" s="2840"/>
    </row>
    <row r="30" spans="1:18" hidden="1">
      <c r="P30" s="2847" t="s">
        <v>719</v>
      </c>
      <c r="Q30" s="2847"/>
      <c r="R30" s="2847"/>
    </row>
    <row r="31" spans="1:18" hidden="1">
      <c r="P31" s="458"/>
      <c r="Q31" s="865"/>
      <c r="R31" s="275"/>
    </row>
    <row r="32" spans="1:18" hidden="1">
      <c r="P32" s="2829" t="s">
        <v>720</v>
      </c>
      <c r="Q32" s="2829"/>
      <c r="R32" s="2829"/>
    </row>
    <row r="33" spans="16:18" hidden="1">
      <c r="P33" s="2830" t="s">
        <v>729</v>
      </c>
      <c r="Q33" s="2830"/>
      <c r="R33" s="2830"/>
    </row>
    <row r="34" spans="16:18" hidden="1"/>
  </sheetData>
  <mergeCells count="31">
    <mergeCell ref="P30:R30"/>
    <mergeCell ref="P32:R32"/>
    <mergeCell ref="P33:R33"/>
    <mergeCell ref="P15:R15"/>
    <mergeCell ref="A16:B16"/>
    <mergeCell ref="P27:R27"/>
    <mergeCell ref="A28:B29"/>
    <mergeCell ref="P28:Q28"/>
    <mergeCell ref="R28:R29"/>
    <mergeCell ref="A1:R1"/>
    <mergeCell ref="A2:R2"/>
    <mergeCell ref="P6:R6"/>
    <mergeCell ref="B3:R3"/>
    <mergeCell ref="B4:R4"/>
    <mergeCell ref="A3:A5"/>
    <mergeCell ref="A6:A7"/>
    <mergeCell ref="B6:O7"/>
    <mergeCell ref="B8:O10"/>
    <mergeCell ref="A11:B12"/>
    <mergeCell ref="D11:O11"/>
    <mergeCell ref="P26:R26"/>
    <mergeCell ref="A25:B25"/>
    <mergeCell ref="P20:R20"/>
    <mergeCell ref="P21:Q21"/>
    <mergeCell ref="A18:B18"/>
    <mergeCell ref="A26:B27"/>
    <mergeCell ref="P22:Q22"/>
    <mergeCell ref="P24:Q24"/>
    <mergeCell ref="P25:R25"/>
    <mergeCell ref="A22:B22"/>
    <mergeCell ref="A8:A10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27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50"/>
  </sheetPr>
  <dimension ref="A1:U36"/>
  <sheetViews>
    <sheetView view="pageLayout" zoomScale="70" zoomScaleNormal="80" zoomScalePageLayoutView="70" workbookViewId="0">
      <selection activeCell="A5" sqref="A5:P6"/>
    </sheetView>
  </sheetViews>
  <sheetFormatPr defaultColWidth="8.5703125" defaultRowHeight="24"/>
  <cols>
    <col min="1" max="1" width="9" style="15" customWidth="1"/>
    <col min="2" max="2" width="15.85546875" style="15" customWidth="1"/>
    <col min="3" max="3" width="38.5703125" style="15" customWidth="1"/>
    <col min="4" max="4" width="17" style="15" customWidth="1"/>
    <col min="5" max="5" width="3.85546875" style="15" bestFit="1" customWidth="1"/>
    <col min="6" max="6" width="4.140625" style="15" bestFit="1" customWidth="1"/>
    <col min="7" max="7" width="3.85546875" style="15" bestFit="1" customWidth="1"/>
    <col min="8" max="8" width="4" style="15" bestFit="1" customWidth="1"/>
    <col min="9" max="9" width="4.140625" style="15" bestFit="1" customWidth="1"/>
    <col min="10" max="10" width="4" style="15" bestFit="1" customWidth="1"/>
    <col min="11" max="11" width="3.85546875" style="15" customWidth="1"/>
    <col min="12" max="12" width="4.140625" style="15" bestFit="1" customWidth="1"/>
    <col min="13" max="13" width="4" style="15" bestFit="1" customWidth="1"/>
    <col min="14" max="14" width="3.85546875" style="15" bestFit="1" customWidth="1"/>
    <col min="15" max="15" width="4" style="15" bestFit="1" customWidth="1"/>
    <col min="16" max="16" width="4.140625" style="15" customWidth="1"/>
    <col min="17" max="17" width="9" style="15" customWidth="1"/>
    <col min="18" max="18" width="41.85546875" style="15" customWidth="1"/>
    <col min="19" max="19" width="24.14062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798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788</v>
      </c>
      <c r="B3" s="2856"/>
      <c r="C3" s="3031" t="s">
        <v>799</v>
      </c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 ht="24.75" thickBot="1">
      <c r="A4" s="3028"/>
      <c r="B4" s="3029"/>
      <c r="C4" s="3127" t="s">
        <v>867</v>
      </c>
      <c r="D4" s="3127"/>
      <c r="E4" s="3127"/>
      <c r="F4" s="3127"/>
      <c r="G4" s="3127"/>
      <c r="H4" s="3127"/>
      <c r="I4" s="3127"/>
      <c r="J4" s="3127"/>
      <c r="K4" s="3127"/>
      <c r="L4" s="3127"/>
      <c r="M4" s="3127"/>
      <c r="N4" s="3127"/>
      <c r="O4" s="3127"/>
      <c r="P4" s="3127"/>
      <c r="Q4" s="3127"/>
      <c r="R4" s="3127"/>
      <c r="S4" s="3128"/>
    </row>
    <row r="5" spans="1:19">
      <c r="A5" s="2941" t="s">
        <v>789</v>
      </c>
      <c r="B5" s="2942"/>
      <c r="C5" s="2925" t="s">
        <v>981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498</v>
      </c>
      <c r="R5" s="3020"/>
      <c r="S5" s="3021"/>
    </row>
    <row r="6" spans="1:19">
      <c r="A6" s="2943"/>
      <c r="B6" s="2944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76</v>
      </c>
      <c r="R6" s="2922"/>
      <c r="S6" s="2923"/>
    </row>
    <row r="7" spans="1:19">
      <c r="A7" s="3129" t="s">
        <v>62</v>
      </c>
      <c r="B7" s="2978"/>
      <c r="C7" s="3023" t="s">
        <v>831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1047" t="s">
        <v>613</v>
      </c>
      <c r="R7" s="1152"/>
      <c r="S7" s="1153"/>
    </row>
    <row r="8" spans="1:19">
      <c r="A8" s="3130"/>
      <c r="B8" s="2981"/>
      <c r="C8" s="3110" t="s">
        <v>832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1146" t="s">
        <v>59</v>
      </c>
      <c r="R8" s="1152"/>
      <c r="S8" s="1153"/>
    </row>
    <row r="9" spans="1:19" ht="19.5" customHeight="1" thickBot="1">
      <c r="A9" s="3131"/>
      <c r="B9" s="3132"/>
      <c r="C9" s="3134" t="s">
        <v>800</v>
      </c>
      <c r="D9" s="3135"/>
      <c r="E9" s="3135"/>
      <c r="F9" s="3135"/>
      <c r="G9" s="3135"/>
      <c r="H9" s="3135"/>
      <c r="I9" s="3135"/>
      <c r="J9" s="3135"/>
      <c r="K9" s="3135"/>
      <c r="L9" s="3135"/>
      <c r="M9" s="3135"/>
      <c r="N9" s="3135"/>
      <c r="O9" s="3135"/>
      <c r="P9" s="3136"/>
      <c r="Q9" s="123"/>
      <c r="R9" s="123"/>
      <c r="S9" s="277"/>
    </row>
    <row r="10" spans="1:19" ht="24.75" thickBot="1">
      <c r="A10" s="2903" t="s">
        <v>499</v>
      </c>
      <c r="B10" s="2904"/>
      <c r="C10" s="2904"/>
      <c r="D10" s="1157" t="s">
        <v>593</v>
      </c>
      <c r="E10" s="2909" t="s">
        <v>500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501</v>
      </c>
      <c r="R10" s="325"/>
      <c r="S10" s="326" t="s">
        <v>502</v>
      </c>
    </row>
    <row r="11" spans="1:19">
      <c r="A11" s="3009"/>
      <c r="B11" s="3010"/>
      <c r="C11" s="3010"/>
      <c r="D11" s="165" t="s">
        <v>60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1" t="s">
        <v>11</v>
      </c>
      <c r="Q11" s="1147" t="s">
        <v>655</v>
      </c>
      <c r="R11" s="208"/>
      <c r="S11" s="268" t="s">
        <v>454</v>
      </c>
    </row>
    <row r="12" spans="1:19">
      <c r="A12" s="3613" t="s">
        <v>657</v>
      </c>
      <c r="B12" s="3614"/>
      <c r="C12" s="3615"/>
      <c r="D12" s="198">
        <v>10</v>
      </c>
      <c r="E12" s="995">
        <v>2.5</v>
      </c>
      <c r="F12" s="995">
        <v>2.5</v>
      </c>
      <c r="G12" s="995">
        <v>2.5</v>
      </c>
      <c r="H12" s="995">
        <v>2.5</v>
      </c>
      <c r="I12" s="115"/>
      <c r="J12" s="478"/>
      <c r="K12" s="115"/>
      <c r="L12" s="115"/>
      <c r="M12" s="115"/>
      <c r="N12" s="115"/>
      <c r="O12" s="115"/>
      <c r="P12" s="577"/>
      <c r="Q12" s="441"/>
      <c r="R12" s="442"/>
      <c r="S12" s="365"/>
    </row>
    <row r="13" spans="1:19" ht="24.75" thickBot="1">
      <c r="A13" s="496" t="s">
        <v>656</v>
      </c>
      <c r="B13" s="456"/>
      <c r="C13" s="497"/>
      <c r="D13" s="199">
        <v>10</v>
      </c>
      <c r="E13" s="288">
        <v>2.5</v>
      </c>
      <c r="F13" s="288">
        <v>2.5</v>
      </c>
      <c r="G13" s="288">
        <v>2.5</v>
      </c>
      <c r="H13" s="289">
        <v>2.5</v>
      </c>
      <c r="I13" s="248"/>
      <c r="J13" s="654"/>
      <c r="K13" s="248"/>
      <c r="L13" s="248"/>
      <c r="M13" s="248"/>
      <c r="N13" s="248"/>
      <c r="O13" s="248"/>
      <c r="P13" s="249"/>
      <c r="Q13" s="441"/>
      <c r="R13" s="567"/>
      <c r="S13" s="365"/>
    </row>
    <row r="14" spans="1:19" ht="24.75" thickBot="1">
      <c r="A14" s="3114" t="s">
        <v>663</v>
      </c>
      <c r="B14" s="3115"/>
      <c r="C14" s="3116"/>
      <c r="D14" s="200">
        <v>10</v>
      </c>
      <c r="E14" s="1151"/>
      <c r="F14" s="523"/>
      <c r="G14" s="1048">
        <v>1</v>
      </c>
      <c r="H14" s="1049">
        <v>1</v>
      </c>
      <c r="I14" s="1050">
        <v>1</v>
      </c>
      <c r="J14" s="1050">
        <v>1</v>
      </c>
      <c r="K14" s="1050">
        <v>1</v>
      </c>
      <c r="L14" s="1050">
        <v>1</v>
      </c>
      <c r="M14" s="1050">
        <v>1</v>
      </c>
      <c r="N14" s="1050">
        <v>1</v>
      </c>
      <c r="O14" s="1050">
        <v>1</v>
      </c>
      <c r="P14" s="1050">
        <v>1</v>
      </c>
      <c r="Q14" s="324" t="s">
        <v>510</v>
      </c>
      <c r="R14" s="325"/>
      <c r="S14" s="517"/>
    </row>
    <row r="15" spans="1:19">
      <c r="A15" s="1154" t="s">
        <v>664</v>
      </c>
      <c r="B15" s="1155"/>
      <c r="C15" s="1156"/>
      <c r="D15" s="200">
        <v>10</v>
      </c>
      <c r="E15" s="1151"/>
      <c r="F15" s="528"/>
      <c r="G15" s="1048">
        <v>1</v>
      </c>
      <c r="H15" s="1048">
        <v>1</v>
      </c>
      <c r="I15" s="1048">
        <v>1</v>
      </c>
      <c r="J15" s="1048">
        <v>1</v>
      </c>
      <c r="K15" s="1048">
        <v>1</v>
      </c>
      <c r="L15" s="1048">
        <v>1</v>
      </c>
      <c r="M15" s="1048">
        <v>1</v>
      </c>
      <c r="N15" s="1048">
        <v>1</v>
      </c>
      <c r="O15" s="1048">
        <v>1</v>
      </c>
      <c r="P15" s="1048">
        <v>1</v>
      </c>
      <c r="Q15" s="2951" t="s">
        <v>455</v>
      </c>
      <c r="R15" s="2952"/>
      <c r="S15" s="2953"/>
    </row>
    <row r="16" spans="1:19" ht="24.75" thickBot="1">
      <c r="A16" s="1148" t="s">
        <v>658</v>
      </c>
      <c r="B16" s="1149"/>
      <c r="C16" s="1150"/>
      <c r="D16" s="200">
        <v>10</v>
      </c>
      <c r="E16" s="1151"/>
      <c r="F16" s="1151"/>
      <c r="G16" s="1048">
        <v>1</v>
      </c>
      <c r="H16" s="1048">
        <v>1</v>
      </c>
      <c r="I16" s="1048">
        <v>1</v>
      </c>
      <c r="J16" s="1048">
        <v>1</v>
      </c>
      <c r="K16" s="1048">
        <v>1</v>
      </c>
      <c r="L16" s="1048">
        <v>1</v>
      </c>
      <c r="M16" s="1048">
        <v>1</v>
      </c>
      <c r="N16" s="1048">
        <v>1</v>
      </c>
      <c r="O16" s="1048">
        <v>1</v>
      </c>
      <c r="P16" s="1048">
        <v>1</v>
      </c>
      <c r="Q16" s="73"/>
      <c r="R16" s="74"/>
      <c r="S16" s="75"/>
    </row>
    <row r="17" spans="1:21" ht="24.75" thickBot="1">
      <c r="A17" s="1143" t="s">
        <v>659</v>
      </c>
      <c r="B17" s="269"/>
      <c r="C17" s="270"/>
      <c r="D17" s="200">
        <v>10</v>
      </c>
      <c r="E17" s="1151"/>
      <c r="F17" s="1151"/>
      <c r="G17" s="1151"/>
      <c r="H17" s="149"/>
      <c r="I17" s="149"/>
      <c r="J17" s="149"/>
      <c r="K17" s="149"/>
      <c r="L17" s="149"/>
      <c r="M17" s="289">
        <v>2.5</v>
      </c>
      <c r="N17" s="289">
        <v>2.5</v>
      </c>
      <c r="O17" s="289">
        <v>2.5</v>
      </c>
      <c r="P17" s="289">
        <v>2.5</v>
      </c>
      <c r="Q17" s="324" t="s">
        <v>511</v>
      </c>
      <c r="R17" s="325"/>
      <c r="S17" s="517"/>
    </row>
    <row r="18" spans="1:21">
      <c r="A18" s="1143" t="s">
        <v>660</v>
      </c>
      <c r="B18" s="1144"/>
      <c r="C18" s="1145"/>
      <c r="D18" s="200">
        <v>10</v>
      </c>
      <c r="E18" s="1151"/>
      <c r="F18" s="251"/>
      <c r="G18" s="1151"/>
      <c r="H18" s="149"/>
      <c r="I18" s="149"/>
      <c r="J18" s="149"/>
      <c r="K18" s="149"/>
      <c r="L18" s="149"/>
      <c r="M18" s="289">
        <v>2.5</v>
      </c>
      <c r="N18" s="289">
        <v>2.5</v>
      </c>
      <c r="O18" s="289">
        <v>2.5</v>
      </c>
      <c r="P18" s="289">
        <v>2.5</v>
      </c>
      <c r="Q18" s="121" t="s">
        <v>665</v>
      </c>
      <c r="R18" s="208"/>
      <c r="S18" s="188"/>
    </row>
    <row r="19" spans="1:21" ht="24.75" thickBot="1">
      <c r="A19" s="1143" t="s">
        <v>661</v>
      </c>
      <c r="B19" s="1144"/>
      <c r="C19" s="1145"/>
      <c r="D19" s="200">
        <v>10</v>
      </c>
      <c r="E19" s="1151"/>
      <c r="F19" s="251"/>
      <c r="G19" s="1151"/>
      <c r="H19" s="251"/>
      <c r="I19" s="1151"/>
      <c r="J19" s="252"/>
      <c r="K19" s="1151"/>
      <c r="L19" s="149"/>
      <c r="M19" s="289">
        <v>2.5</v>
      </c>
      <c r="N19" s="289">
        <v>2.5</v>
      </c>
      <c r="O19" s="289">
        <v>2.5</v>
      </c>
      <c r="P19" s="289">
        <v>2.5</v>
      </c>
      <c r="Q19" s="73"/>
      <c r="R19" s="74"/>
      <c r="S19" s="75"/>
    </row>
    <row r="20" spans="1:21" ht="24.75" thickBot="1">
      <c r="A20" s="1143" t="s">
        <v>456</v>
      </c>
      <c r="B20" s="1144"/>
      <c r="C20" s="1145"/>
      <c r="D20" s="166">
        <v>10</v>
      </c>
      <c r="E20" s="305"/>
      <c r="F20" s="490"/>
      <c r="G20" s="305"/>
      <c r="H20" s="490"/>
      <c r="I20" s="305"/>
      <c r="J20" s="492"/>
      <c r="K20" s="305"/>
      <c r="L20" s="305"/>
      <c r="M20" s="289">
        <v>2.5</v>
      </c>
      <c r="N20" s="289">
        <v>2.5</v>
      </c>
      <c r="O20" s="289">
        <v>2.5</v>
      </c>
      <c r="P20" s="289">
        <v>2.5</v>
      </c>
      <c r="Q20" s="3035" t="s">
        <v>504</v>
      </c>
      <c r="R20" s="3036"/>
      <c r="S20" s="3037"/>
    </row>
    <row r="21" spans="1:21">
      <c r="A21" s="1143" t="s">
        <v>662</v>
      </c>
      <c r="B21" s="1144"/>
      <c r="C21" s="1145"/>
      <c r="D21" s="200">
        <v>10</v>
      </c>
      <c r="E21" s="1151"/>
      <c r="F21" s="1151"/>
      <c r="G21" s="1151"/>
      <c r="H21" s="1151"/>
      <c r="I21" s="1151"/>
      <c r="J21" s="1151"/>
      <c r="K21" s="1151"/>
      <c r="L21" s="1151"/>
      <c r="M21" s="1151"/>
      <c r="N21" s="994">
        <v>3.33</v>
      </c>
      <c r="O21" s="994">
        <v>3.33</v>
      </c>
      <c r="P21" s="1033">
        <v>3.33</v>
      </c>
      <c r="Q21" s="3055" t="s">
        <v>12</v>
      </c>
      <c r="R21" s="3056"/>
      <c r="S21" s="213" t="s">
        <v>13</v>
      </c>
    </row>
    <row r="22" spans="1:21">
      <c r="A22" s="496"/>
      <c r="B22" s="456"/>
      <c r="C22" s="497"/>
      <c r="D22" s="200"/>
      <c r="E22" s="1151"/>
      <c r="F22" s="1151"/>
      <c r="G22" s="1151"/>
      <c r="H22" s="1151"/>
      <c r="I22" s="1151"/>
      <c r="J22" s="1151"/>
      <c r="K22" s="1151"/>
      <c r="L22" s="1151"/>
      <c r="M22" s="1151"/>
      <c r="N22" s="1151"/>
      <c r="O22" s="1151"/>
      <c r="P22" s="257"/>
      <c r="Q22" s="3146" t="s">
        <v>833</v>
      </c>
      <c r="R22" s="3147"/>
      <c r="S22" s="427"/>
    </row>
    <row r="23" spans="1:21">
      <c r="A23" s="1143"/>
      <c r="B23" s="1144"/>
      <c r="C23" s="1145"/>
      <c r="D23" s="200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230"/>
      <c r="Q23" s="3148" t="s">
        <v>835</v>
      </c>
      <c r="R23" s="3149"/>
      <c r="S23" s="427"/>
    </row>
    <row r="24" spans="1:21">
      <c r="A24" s="1143"/>
      <c r="B24" s="1144"/>
      <c r="C24" s="1145"/>
      <c r="D24" s="200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230"/>
      <c r="Q24" s="3148" t="s">
        <v>836</v>
      </c>
      <c r="R24" s="3149"/>
      <c r="S24" s="427"/>
    </row>
    <row r="25" spans="1:21">
      <c r="A25" s="1143"/>
      <c r="B25" s="1144"/>
      <c r="C25" s="1145"/>
      <c r="D25" s="200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230"/>
      <c r="Q25" s="3148" t="s">
        <v>834</v>
      </c>
      <c r="R25" s="3149"/>
      <c r="S25" s="427"/>
    </row>
    <row r="26" spans="1:21">
      <c r="A26" s="552"/>
      <c r="B26" s="779"/>
      <c r="C26" s="623"/>
      <c r="D26" s="550"/>
      <c r="E26" s="550"/>
      <c r="F26" s="550"/>
      <c r="G26" s="550"/>
      <c r="H26" s="550"/>
      <c r="I26" s="550"/>
      <c r="J26" s="550"/>
      <c r="K26" s="550"/>
      <c r="L26" s="550"/>
      <c r="M26" s="550"/>
      <c r="N26" s="550"/>
      <c r="O26" s="550"/>
      <c r="P26" s="551"/>
      <c r="Q26" s="3150"/>
      <c r="R26" s="3151"/>
      <c r="S26" s="431"/>
    </row>
    <row r="27" spans="1:21" ht="24.75" thickBot="1">
      <c r="A27" s="2894" t="s">
        <v>61</v>
      </c>
      <c r="B27" s="2895"/>
      <c r="C27" s="2896"/>
      <c r="D27" s="92">
        <f>SUM(D12:D22)</f>
        <v>100</v>
      </c>
      <c r="E27" s="93"/>
      <c r="F27" s="94"/>
      <c r="G27" s="93"/>
      <c r="H27" s="94"/>
      <c r="I27" s="93"/>
      <c r="J27" s="94"/>
      <c r="K27" s="95"/>
      <c r="L27" s="95"/>
      <c r="M27" s="95"/>
      <c r="N27" s="95"/>
      <c r="O27" s="95"/>
      <c r="P27" s="96"/>
      <c r="Q27" s="548" t="s">
        <v>14</v>
      </c>
      <c r="R27" s="549"/>
      <c r="S27" s="569">
        <v>3300000</v>
      </c>
      <c r="T27" s="511"/>
      <c r="U27" s="123"/>
    </row>
    <row r="28" spans="1:21" ht="24.75" thickBot="1">
      <c r="A28" s="2885" t="s">
        <v>70</v>
      </c>
      <c r="B28" s="2886"/>
      <c r="C28" s="2887"/>
      <c r="D28" s="172" t="s">
        <v>68</v>
      </c>
      <c r="E28" s="97">
        <f>SUM(E12:E22)</f>
        <v>5</v>
      </c>
      <c r="F28" s="97">
        <f>SUM(F12:F27)</f>
        <v>5</v>
      </c>
      <c r="G28" s="97">
        <f t="shared" ref="G28:P28" si="0">SUM(G12:G22)</f>
        <v>8</v>
      </c>
      <c r="H28" s="97">
        <f t="shared" si="0"/>
        <v>8</v>
      </c>
      <c r="I28" s="97">
        <f t="shared" si="0"/>
        <v>3</v>
      </c>
      <c r="J28" s="97">
        <f t="shared" si="0"/>
        <v>3</v>
      </c>
      <c r="K28" s="97">
        <f t="shared" si="0"/>
        <v>3</v>
      </c>
      <c r="L28" s="97">
        <f t="shared" si="0"/>
        <v>3</v>
      </c>
      <c r="M28" s="97">
        <f t="shared" si="0"/>
        <v>13</v>
      </c>
      <c r="N28" s="97">
        <f t="shared" si="0"/>
        <v>16.329999999999998</v>
      </c>
      <c r="O28" s="97">
        <f t="shared" si="0"/>
        <v>16.329999999999998</v>
      </c>
      <c r="P28" s="98">
        <f t="shared" si="0"/>
        <v>16.329999999999998</v>
      </c>
      <c r="Q28" s="3035" t="s">
        <v>563</v>
      </c>
      <c r="R28" s="3036"/>
      <c r="S28" s="3037"/>
      <c r="T28" s="123"/>
    </row>
    <row r="29" spans="1:21">
      <c r="A29" s="2888"/>
      <c r="B29" s="2889"/>
      <c r="C29" s="2890"/>
      <c r="D29" s="175" t="s">
        <v>69</v>
      </c>
      <c r="E29" s="99">
        <f>E28</f>
        <v>5</v>
      </c>
      <c r="F29" s="97">
        <f>SUM(E28:F28)</f>
        <v>10</v>
      </c>
      <c r="G29" s="97">
        <f>SUM(E28:G28)</f>
        <v>18</v>
      </c>
      <c r="H29" s="97">
        <f>SUM(E28:H28)</f>
        <v>26</v>
      </c>
      <c r="I29" s="97">
        <f>SUM(E28:I28)</f>
        <v>29</v>
      </c>
      <c r="J29" s="97">
        <f>SUM(E28:J28)</f>
        <v>32</v>
      </c>
      <c r="K29" s="97">
        <f>SUM(E28:K28)</f>
        <v>35</v>
      </c>
      <c r="L29" s="97">
        <f>SUM(E28:L28)</f>
        <v>38</v>
      </c>
      <c r="M29" s="97">
        <f>SUM(E28:M28)</f>
        <v>51</v>
      </c>
      <c r="N29" s="97">
        <f>SUM(E28:N28)</f>
        <v>67.33</v>
      </c>
      <c r="O29" s="97">
        <f>SUM(E28:O28)</f>
        <v>83.66</v>
      </c>
      <c r="P29" s="98">
        <f>SUM(E28:P28)</f>
        <v>99.99</v>
      </c>
      <c r="Q29" s="3137"/>
      <c r="R29" s="3138"/>
      <c r="S29" s="3139"/>
    </row>
    <row r="30" spans="1:21">
      <c r="A30" s="2831" t="s">
        <v>71</v>
      </c>
      <c r="B30" s="2832"/>
      <c r="C30" s="2833"/>
      <c r="D30" s="177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3"/>
      <c r="Q30" s="2837" t="s">
        <v>587</v>
      </c>
      <c r="R30" s="3051"/>
      <c r="S30" s="2839">
        <f>P31</f>
        <v>0</v>
      </c>
    </row>
    <row r="31" spans="1:21" ht="24.75" thickBot="1">
      <c r="A31" s="2834"/>
      <c r="B31" s="2835"/>
      <c r="C31" s="2836"/>
      <c r="D31" s="182" t="s">
        <v>72</v>
      </c>
      <c r="E31" s="104">
        <f>E30</f>
        <v>0</v>
      </c>
      <c r="F31" s="105">
        <f>SUM(E30:F30)</f>
        <v>0</v>
      </c>
      <c r="G31" s="105">
        <f>SUM(E30:G30)</f>
        <v>0</v>
      </c>
      <c r="H31" s="105">
        <f>SUM(E30:H30)</f>
        <v>0</v>
      </c>
      <c r="I31" s="105">
        <f>SUM(E30:I30)</f>
        <v>0</v>
      </c>
      <c r="J31" s="105">
        <f>SUM(E30:J30)</f>
        <v>0</v>
      </c>
      <c r="K31" s="105">
        <f>SUM(E30:K30)</f>
        <v>0</v>
      </c>
      <c r="L31" s="105">
        <f>SUM(E30:L30)</f>
        <v>0</v>
      </c>
      <c r="M31" s="105">
        <f>SUM(E30:M30)</f>
        <v>0</v>
      </c>
      <c r="N31" s="105">
        <f>SUM(E30:N30)</f>
        <v>0</v>
      </c>
      <c r="O31" s="105">
        <f>SUM(E30:O30)</f>
        <v>0</v>
      </c>
      <c r="P31" s="106">
        <f>SUM(E30:P30)</f>
        <v>0</v>
      </c>
      <c r="Q31" s="564"/>
      <c r="R31" s="565"/>
      <c r="S31" s="2840"/>
    </row>
    <row r="32" spans="1:21" hidden="1">
      <c r="Q32" s="2847" t="s">
        <v>719</v>
      </c>
      <c r="R32" s="2847"/>
      <c r="S32" s="2847"/>
      <c r="T32" s="123"/>
    </row>
    <row r="33" spans="17:19" hidden="1">
      <c r="Q33" s="458"/>
      <c r="R33" s="865"/>
      <c r="S33" s="275"/>
    </row>
    <row r="34" spans="17:19" hidden="1">
      <c r="Q34" s="2829" t="s">
        <v>720</v>
      </c>
      <c r="R34" s="2829"/>
      <c r="S34" s="2829"/>
    </row>
    <row r="35" spans="17:19" hidden="1">
      <c r="Q35" s="2830" t="s">
        <v>729</v>
      </c>
      <c r="R35" s="2830"/>
      <c r="S35" s="2830"/>
    </row>
    <row r="36" spans="17:19" hidden="1"/>
  </sheetData>
  <mergeCells count="35">
    <mergeCell ref="A30:C31"/>
    <mergeCell ref="Q30:R30"/>
    <mergeCell ref="S30:S31"/>
    <mergeCell ref="Q32:S32"/>
    <mergeCell ref="Q34:S34"/>
    <mergeCell ref="Q35:S35"/>
    <mergeCell ref="Q23:R23"/>
    <mergeCell ref="Q24:R24"/>
    <mergeCell ref="Q25:R25"/>
    <mergeCell ref="Q26:R26"/>
    <mergeCell ref="A27:C27"/>
    <mergeCell ref="A28:C29"/>
    <mergeCell ref="Q28:S28"/>
    <mergeCell ref="Q29:S29"/>
    <mergeCell ref="A12:C12"/>
    <mergeCell ref="A14:C14"/>
    <mergeCell ref="Q15:S15"/>
    <mergeCell ref="Q20:S20"/>
    <mergeCell ref="Q21:R21"/>
    <mergeCell ref="Q22:R22"/>
    <mergeCell ref="A7:B9"/>
    <mergeCell ref="C7:P7"/>
    <mergeCell ref="C8:P8"/>
    <mergeCell ref="C9:P9"/>
    <mergeCell ref="A10:C11"/>
    <mergeCell ref="E10:P10"/>
    <mergeCell ref="A5:B6"/>
    <mergeCell ref="C5:P6"/>
    <mergeCell ref="Q5:S5"/>
    <mergeCell ref="Q6:S6"/>
    <mergeCell ref="A1:S1"/>
    <mergeCell ref="A2:S2"/>
    <mergeCell ref="A3:B4"/>
    <mergeCell ref="C3:S3"/>
    <mergeCell ref="C4:S4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28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1:S45"/>
  <sheetViews>
    <sheetView view="pageLayout" zoomScale="70" zoomScaleNormal="70" zoomScalePageLayoutView="70" workbookViewId="0">
      <selection activeCell="A5" sqref="A5:P6"/>
    </sheetView>
  </sheetViews>
  <sheetFormatPr defaultColWidth="8.5703125" defaultRowHeight="24"/>
  <cols>
    <col min="1" max="1" width="9" style="15" customWidth="1"/>
    <col min="2" max="2" width="15.5703125" style="15" customWidth="1"/>
    <col min="3" max="3" width="41.140625" style="15" customWidth="1"/>
    <col min="4" max="4" width="15.42578125" style="15" customWidth="1"/>
    <col min="5" max="5" width="4.42578125" style="15" bestFit="1" customWidth="1"/>
    <col min="6" max="6" width="4.5703125" style="15" bestFit="1" customWidth="1"/>
    <col min="7" max="8" width="4.42578125" style="15" bestFit="1" customWidth="1"/>
    <col min="9" max="9" width="4.5703125" style="15" bestFit="1" customWidth="1"/>
    <col min="10" max="10" width="4.42578125" style="15" bestFit="1" customWidth="1"/>
    <col min="11" max="11" width="5" style="15" bestFit="1" customWidth="1"/>
    <col min="12" max="12" width="4.5703125" style="15" bestFit="1" customWidth="1"/>
    <col min="13" max="16" width="4.42578125" style="15" bestFit="1" customWidth="1"/>
    <col min="17" max="17" width="9" style="15" customWidth="1"/>
    <col min="18" max="18" width="30.42578125" style="15" customWidth="1"/>
    <col min="19" max="19" width="18.8554687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426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ht="21.6" customHeight="1">
      <c r="A3" s="2855" t="s">
        <v>156</v>
      </c>
      <c r="B3" s="2856"/>
      <c r="C3" s="3031" t="s">
        <v>403</v>
      </c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 ht="21.6" customHeight="1">
      <c r="A4" s="3168"/>
      <c r="B4" s="3169"/>
      <c r="C4" s="3127" t="s">
        <v>404</v>
      </c>
      <c r="D4" s="3127"/>
      <c r="E4" s="3127"/>
      <c r="F4" s="3127"/>
      <c r="G4" s="3127"/>
      <c r="H4" s="3127"/>
      <c r="I4" s="3127"/>
      <c r="J4" s="3127"/>
      <c r="K4" s="3127"/>
      <c r="L4" s="3127"/>
      <c r="M4" s="3127"/>
      <c r="N4" s="3127"/>
      <c r="O4" s="3127"/>
      <c r="P4" s="3127"/>
      <c r="Q4" s="3127"/>
      <c r="R4" s="3127"/>
      <c r="S4" s="3128"/>
    </row>
    <row r="5" spans="1:19" ht="24.75" thickBot="1">
      <c r="A5" s="3028"/>
      <c r="B5" s="3029"/>
      <c r="C5" s="935" t="s">
        <v>405</v>
      </c>
      <c r="D5" s="935"/>
      <c r="E5" s="935"/>
      <c r="F5" s="935"/>
      <c r="G5" s="935"/>
      <c r="H5" s="935"/>
      <c r="I5" s="935"/>
      <c r="J5" s="935"/>
      <c r="K5" s="935"/>
      <c r="L5" s="935"/>
      <c r="M5" s="935"/>
      <c r="N5" s="935"/>
      <c r="O5" s="935"/>
      <c r="P5" s="935"/>
      <c r="Q5" s="935"/>
      <c r="R5" s="935"/>
      <c r="S5" s="936"/>
    </row>
    <row r="6" spans="1:19" ht="18.75" customHeight="1">
      <c r="A6" s="2941" t="s">
        <v>63</v>
      </c>
      <c r="B6" s="2942"/>
      <c r="C6" s="2926" t="s">
        <v>982</v>
      </c>
      <c r="D6" s="2926"/>
      <c r="E6" s="2926"/>
      <c r="F6" s="2926"/>
      <c r="G6" s="2926"/>
      <c r="H6" s="2926"/>
      <c r="I6" s="2926"/>
      <c r="J6" s="2926"/>
      <c r="K6" s="2926"/>
      <c r="L6" s="2926"/>
      <c r="M6" s="2926"/>
      <c r="N6" s="2926"/>
      <c r="O6" s="2926"/>
      <c r="P6" s="2927"/>
      <c r="Q6" s="2868" t="s">
        <v>564</v>
      </c>
      <c r="R6" s="2869"/>
      <c r="S6" s="2870"/>
    </row>
    <row r="7" spans="1:19" ht="21" customHeight="1">
      <c r="A7" s="3130"/>
      <c r="B7" s="2981"/>
      <c r="C7" s="2929"/>
      <c r="D7" s="2929"/>
      <c r="E7" s="2929"/>
      <c r="F7" s="2929"/>
      <c r="G7" s="2929"/>
      <c r="H7" s="2929"/>
      <c r="I7" s="2929"/>
      <c r="J7" s="2929"/>
      <c r="K7" s="2929"/>
      <c r="L7" s="2929"/>
      <c r="M7" s="2929"/>
      <c r="N7" s="2929"/>
      <c r="O7" s="2929"/>
      <c r="P7" s="2930"/>
      <c r="Q7" s="2921" t="s">
        <v>76</v>
      </c>
      <c r="R7" s="2922"/>
      <c r="S7" s="2923"/>
    </row>
    <row r="8" spans="1:19" ht="19.5" customHeight="1">
      <c r="A8" s="2988" t="s">
        <v>62</v>
      </c>
      <c r="B8" s="2989"/>
      <c r="C8" s="3022" t="s">
        <v>406</v>
      </c>
      <c r="D8" s="3023"/>
      <c r="E8" s="3023"/>
      <c r="F8" s="3023"/>
      <c r="G8" s="3023"/>
      <c r="H8" s="3023"/>
      <c r="I8" s="3023"/>
      <c r="J8" s="3023"/>
      <c r="K8" s="3023"/>
      <c r="L8" s="3023"/>
      <c r="M8" s="3023"/>
      <c r="N8" s="3023"/>
      <c r="O8" s="3023"/>
      <c r="P8" s="3024"/>
      <c r="Q8" s="73" t="s">
        <v>615</v>
      </c>
      <c r="R8" s="208"/>
      <c r="S8" s="75"/>
    </row>
    <row r="9" spans="1:19" ht="24.75" thickBot="1">
      <c r="A9" s="3166"/>
      <c r="B9" s="3167"/>
      <c r="C9" s="1039" t="s">
        <v>407</v>
      </c>
      <c r="D9" s="941"/>
      <c r="E9" s="941"/>
      <c r="F9" s="941"/>
      <c r="G9" s="941"/>
      <c r="H9" s="941"/>
      <c r="I9" s="941"/>
      <c r="J9" s="941"/>
      <c r="K9" s="941"/>
      <c r="L9" s="941"/>
      <c r="M9" s="941"/>
      <c r="N9" s="941"/>
      <c r="O9" s="941"/>
      <c r="P9" s="1008"/>
      <c r="Q9" s="3041" t="s">
        <v>59</v>
      </c>
      <c r="R9" s="3042"/>
      <c r="S9" s="3043"/>
    </row>
    <row r="10" spans="1:19" ht="24.75" thickBot="1">
      <c r="A10" s="2903" t="s">
        <v>499</v>
      </c>
      <c r="B10" s="2904"/>
      <c r="C10" s="2904"/>
      <c r="D10" s="202" t="s">
        <v>585</v>
      </c>
      <c r="E10" s="2910" t="s">
        <v>582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525</v>
      </c>
      <c r="R10" s="325"/>
      <c r="S10" s="326" t="s">
        <v>502</v>
      </c>
    </row>
    <row r="11" spans="1:19">
      <c r="A11" s="3009"/>
      <c r="B11" s="3010"/>
      <c r="C11" s="3010"/>
      <c r="D11" s="165" t="s">
        <v>486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907" t="s">
        <v>408</v>
      </c>
      <c r="R11" s="208"/>
      <c r="S11" s="991">
        <v>0.8</v>
      </c>
    </row>
    <row r="12" spans="1:19" ht="24.75" thickBot="1">
      <c r="A12" s="3613" t="s">
        <v>409</v>
      </c>
      <c r="B12" s="3614"/>
      <c r="C12" s="3615"/>
      <c r="D12" s="198"/>
      <c r="E12" s="215"/>
      <c r="F12" s="216"/>
      <c r="G12" s="215"/>
      <c r="H12" s="216"/>
      <c r="I12" s="215"/>
      <c r="J12" s="217"/>
      <c r="K12" s="215"/>
      <c r="L12" s="215"/>
      <c r="M12" s="215"/>
      <c r="N12" s="215"/>
      <c r="O12" s="215"/>
      <c r="P12" s="218"/>
      <c r="Q12" s="481"/>
      <c r="R12" s="391"/>
      <c r="S12" s="989"/>
    </row>
    <row r="13" spans="1:19" ht="24.75" thickBot="1">
      <c r="A13" s="3707" t="s">
        <v>410</v>
      </c>
      <c r="B13" s="3708"/>
      <c r="C13" s="3709"/>
      <c r="D13" s="199">
        <v>5</v>
      </c>
      <c r="E13" s="1052">
        <v>2.5</v>
      </c>
      <c r="F13" s="1052">
        <v>2.5</v>
      </c>
      <c r="G13" s="1053"/>
      <c r="H13" s="1053"/>
      <c r="I13" s="1054"/>
      <c r="J13" s="1055"/>
      <c r="K13" s="1054"/>
      <c r="L13" s="1054"/>
      <c r="M13" s="1054"/>
      <c r="N13" s="1054"/>
      <c r="O13" s="1054"/>
      <c r="P13" s="1056"/>
      <c r="Q13" s="324" t="s">
        <v>510</v>
      </c>
      <c r="R13" s="325"/>
      <c r="S13" s="517"/>
    </row>
    <row r="14" spans="1:19" ht="24.75" thickBot="1">
      <c r="A14" s="3707" t="s">
        <v>411</v>
      </c>
      <c r="B14" s="3708"/>
      <c r="C14" s="3709"/>
      <c r="D14" s="200">
        <v>5</v>
      </c>
      <c r="E14" s="1057">
        <v>2.5</v>
      </c>
      <c r="F14" s="1057">
        <v>2.5</v>
      </c>
      <c r="G14" s="1058"/>
      <c r="H14" s="1058"/>
      <c r="I14" s="1059"/>
      <c r="J14" s="1060"/>
      <c r="K14" s="1059"/>
      <c r="L14" s="1059"/>
      <c r="M14" s="1059"/>
      <c r="N14" s="1059"/>
      <c r="O14" s="1059"/>
      <c r="P14" s="1061"/>
      <c r="Q14" s="3163" t="s">
        <v>28</v>
      </c>
      <c r="R14" s="3164"/>
      <c r="S14" s="3165"/>
    </row>
    <row r="15" spans="1:19" ht="24.75" thickBot="1">
      <c r="A15" s="910" t="s">
        <v>919</v>
      </c>
      <c r="B15" s="269"/>
      <c r="C15" s="270"/>
      <c r="D15" s="200">
        <v>30</v>
      </c>
      <c r="E15" s="1059"/>
      <c r="F15" s="1062"/>
      <c r="G15" s="1057">
        <v>2</v>
      </c>
      <c r="H15" s="1057">
        <v>2</v>
      </c>
      <c r="I15" s="1057">
        <v>2</v>
      </c>
      <c r="J15" s="1057">
        <v>2</v>
      </c>
      <c r="K15" s="1057">
        <v>2</v>
      </c>
      <c r="L15" s="1057">
        <v>2</v>
      </c>
      <c r="M15" s="1057">
        <v>2</v>
      </c>
      <c r="N15" s="1057">
        <v>2</v>
      </c>
      <c r="O15" s="1057">
        <v>2</v>
      </c>
      <c r="P15" s="1057">
        <v>2</v>
      </c>
      <c r="Q15" s="324" t="s">
        <v>511</v>
      </c>
      <c r="R15" s="1051"/>
      <c r="S15" s="517"/>
    </row>
    <row r="16" spans="1:19">
      <c r="A16" s="910" t="s">
        <v>920</v>
      </c>
      <c r="B16" s="911"/>
      <c r="C16" s="912"/>
      <c r="D16" s="200">
        <v>20</v>
      </c>
      <c r="E16" s="1058"/>
      <c r="F16" s="1058"/>
      <c r="G16" s="1057">
        <v>3</v>
      </c>
      <c r="H16" s="1058"/>
      <c r="I16" s="1058"/>
      <c r="J16" s="1057">
        <v>5</v>
      </c>
      <c r="K16" s="1058"/>
      <c r="L16" s="1058"/>
      <c r="M16" s="1057">
        <v>5</v>
      </c>
      <c r="N16" s="1058"/>
      <c r="O16" s="1058"/>
      <c r="P16" s="1057">
        <v>5</v>
      </c>
      <c r="Q16" s="121" t="s">
        <v>359</v>
      </c>
      <c r="R16" s="114"/>
      <c r="S16" s="188"/>
    </row>
    <row r="17" spans="1:19" ht="24.75" thickBot="1">
      <c r="A17" s="910" t="s">
        <v>921</v>
      </c>
      <c r="B17" s="911"/>
      <c r="C17" s="912"/>
      <c r="D17" s="200">
        <v>10</v>
      </c>
      <c r="E17" s="1059"/>
      <c r="F17" s="1058"/>
      <c r="G17" s="1058"/>
      <c r="H17" s="1058"/>
      <c r="I17" s="1058"/>
      <c r="J17" s="1058"/>
      <c r="K17" s="1058"/>
      <c r="L17" s="1175">
        <v>10</v>
      </c>
      <c r="M17" s="1058"/>
      <c r="N17" s="1058"/>
      <c r="O17" s="1058"/>
      <c r="P17" s="1058"/>
      <c r="Q17" s="73"/>
      <c r="R17" s="74"/>
      <c r="S17" s="75"/>
    </row>
    <row r="18" spans="1:19" ht="24.75" thickBot="1">
      <c r="A18" s="4027" t="s">
        <v>918</v>
      </c>
      <c r="B18" s="4028"/>
      <c r="C18" s="4029"/>
      <c r="D18" s="775">
        <v>30</v>
      </c>
      <c r="E18" s="1059"/>
      <c r="F18" s="1063"/>
      <c r="G18" s="1059"/>
      <c r="H18" s="1064"/>
      <c r="I18" s="1059"/>
      <c r="J18" s="1060"/>
      <c r="K18" s="1175">
        <v>15</v>
      </c>
      <c r="L18" s="1059"/>
      <c r="M18" s="1059"/>
      <c r="N18" s="1059"/>
      <c r="O18" s="1059"/>
      <c r="P18" s="1061">
        <v>15</v>
      </c>
      <c r="Q18" s="2868" t="s">
        <v>504</v>
      </c>
      <c r="R18" s="2869"/>
      <c r="S18" s="2870"/>
    </row>
    <row r="19" spans="1:19">
      <c r="A19" s="3155"/>
      <c r="B19" s="3156"/>
      <c r="C19" s="3157"/>
      <c r="D19" s="200"/>
      <c r="E19" s="1059"/>
      <c r="F19" s="1064"/>
      <c r="G19" s="1059"/>
      <c r="H19" s="1064"/>
      <c r="I19" s="1059"/>
      <c r="J19" s="1060"/>
      <c r="K19" s="1059"/>
      <c r="L19" s="1059"/>
      <c r="M19" s="1059"/>
      <c r="N19" s="1059"/>
      <c r="O19" s="1059"/>
      <c r="P19" s="1061"/>
      <c r="Q19" s="3186" t="s">
        <v>12</v>
      </c>
      <c r="R19" s="3187"/>
      <c r="S19" s="373" t="s">
        <v>13</v>
      </c>
    </row>
    <row r="20" spans="1:19">
      <c r="A20" s="3155"/>
      <c r="B20" s="3156"/>
      <c r="C20" s="3157"/>
      <c r="D20" s="166"/>
      <c r="E20" s="1065"/>
      <c r="F20" s="1066"/>
      <c r="G20" s="1065"/>
      <c r="H20" s="1066"/>
      <c r="I20" s="1065"/>
      <c r="J20" s="1067"/>
      <c r="K20" s="1065"/>
      <c r="L20" s="1065"/>
      <c r="M20" s="1065"/>
      <c r="N20" s="1065"/>
      <c r="O20" s="1065"/>
      <c r="P20" s="1068"/>
      <c r="Q20" s="2883">
        <v>12000</v>
      </c>
      <c r="R20" s="2884"/>
      <c r="S20" s="119">
        <v>0</v>
      </c>
    </row>
    <row r="21" spans="1:19" ht="24.75" thickBot="1">
      <c r="A21" s="3155"/>
      <c r="B21" s="3156"/>
      <c r="C21" s="3157"/>
      <c r="D21" s="166"/>
      <c r="E21" s="1065"/>
      <c r="F21" s="1066"/>
      <c r="G21" s="1065"/>
      <c r="H21" s="1066"/>
      <c r="I21" s="1065"/>
      <c r="J21" s="1067"/>
      <c r="K21" s="1065"/>
      <c r="L21" s="1065"/>
      <c r="M21" s="1065"/>
      <c r="N21" s="1065"/>
      <c r="O21" s="1065"/>
      <c r="P21" s="1068"/>
      <c r="Q21" s="3174" t="s">
        <v>14</v>
      </c>
      <c r="R21" s="3175"/>
      <c r="S21" s="864">
        <f>Q20+S20</f>
        <v>12000</v>
      </c>
    </row>
    <row r="22" spans="1:19" ht="24.75" thickBot="1">
      <c r="A22" s="3003"/>
      <c r="B22" s="3004"/>
      <c r="C22" s="3005"/>
      <c r="D22" s="167"/>
      <c r="E22" s="88"/>
      <c r="F22" s="89"/>
      <c r="G22" s="88"/>
      <c r="H22" s="89"/>
      <c r="I22" s="88"/>
      <c r="J22" s="90"/>
      <c r="K22" s="88"/>
      <c r="L22" s="88"/>
      <c r="M22" s="88"/>
      <c r="N22" s="88"/>
      <c r="O22" s="88"/>
      <c r="P22" s="91"/>
      <c r="Q22" s="3035" t="s">
        <v>563</v>
      </c>
      <c r="R22" s="3036"/>
      <c r="S22" s="3037"/>
    </row>
    <row r="23" spans="1:19">
      <c r="A23" s="2894" t="s">
        <v>61</v>
      </c>
      <c r="B23" s="2895"/>
      <c r="C23" s="2896"/>
      <c r="D23" s="92">
        <f>SUM(D12:D22)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3171" t="s">
        <v>412</v>
      </c>
      <c r="R23" s="3172"/>
      <c r="S23" s="3173"/>
    </row>
    <row r="24" spans="1:19">
      <c r="A24" s="2885" t="s">
        <v>484</v>
      </c>
      <c r="B24" s="2886"/>
      <c r="C24" s="2887"/>
      <c r="D24" s="646" t="s">
        <v>610</v>
      </c>
      <c r="E24" s="97">
        <f>SUM(E12:E22)</f>
        <v>5</v>
      </c>
      <c r="F24" s="97">
        <f>SUM(F13:F23)</f>
        <v>5</v>
      </c>
      <c r="G24" s="97">
        <f>SUM(G12:G22)</f>
        <v>5</v>
      </c>
      <c r="H24" s="97">
        <f>SUM(H12:H22)</f>
        <v>2</v>
      </c>
      <c r="I24" s="97">
        <f t="shared" ref="I24:P24" si="0">SUM(I12:I22)</f>
        <v>2</v>
      </c>
      <c r="J24" s="97">
        <f t="shared" si="0"/>
        <v>7</v>
      </c>
      <c r="K24" s="97">
        <f t="shared" si="0"/>
        <v>17</v>
      </c>
      <c r="L24" s="97">
        <f t="shared" si="0"/>
        <v>12</v>
      </c>
      <c r="M24" s="97">
        <f t="shared" si="0"/>
        <v>7</v>
      </c>
      <c r="N24" s="97">
        <f t="shared" si="0"/>
        <v>2</v>
      </c>
      <c r="O24" s="97">
        <f t="shared" si="0"/>
        <v>2</v>
      </c>
      <c r="P24" s="98">
        <f t="shared" si="0"/>
        <v>22</v>
      </c>
      <c r="Q24" s="3179" t="s">
        <v>413</v>
      </c>
      <c r="R24" s="3180"/>
      <c r="S24" s="3181"/>
    </row>
    <row r="25" spans="1:19">
      <c r="A25" s="2888"/>
      <c r="B25" s="2889"/>
      <c r="C25" s="2890"/>
      <c r="D25" s="647" t="s">
        <v>611</v>
      </c>
      <c r="E25" s="99">
        <f>E24</f>
        <v>5</v>
      </c>
      <c r="F25" s="97">
        <f>SUM(E24:F24)</f>
        <v>10</v>
      </c>
      <c r="G25" s="97">
        <f>SUM(E24:G24)</f>
        <v>15</v>
      </c>
      <c r="H25" s="97">
        <f>SUM(E24:H24)</f>
        <v>17</v>
      </c>
      <c r="I25" s="97">
        <f>SUM(E24:I24)</f>
        <v>19</v>
      </c>
      <c r="J25" s="97">
        <f>SUM(E24:J24)</f>
        <v>26</v>
      </c>
      <c r="K25" s="97">
        <f>SUM(E24:K24)</f>
        <v>43</v>
      </c>
      <c r="L25" s="97">
        <f>SUM(E24:L24)</f>
        <v>55</v>
      </c>
      <c r="M25" s="97">
        <f>SUM(E24:M24)</f>
        <v>62</v>
      </c>
      <c r="N25" s="97">
        <f>SUM(E24:N24)</f>
        <v>64</v>
      </c>
      <c r="O25" s="97">
        <f>SUM(E24:O24)</f>
        <v>66</v>
      </c>
      <c r="P25" s="98">
        <f>SUM(E24:P24)</f>
        <v>88</v>
      </c>
      <c r="Q25" s="3176" t="s">
        <v>414</v>
      </c>
      <c r="R25" s="3177"/>
      <c r="S25" s="3178"/>
    </row>
    <row r="26" spans="1:19">
      <c r="A26" s="2831" t="s">
        <v>487</v>
      </c>
      <c r="B26" s="2832"/>
      <c r="C26" s="2833"/>
      <c r="D26" s="648" t="s">
        <v>612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3129" t="s">
        <v>614</v>
      </c>
      <c r="R26" s="2978"/>
      <c r="S26" s="2839">
        <f>P27</f>
        <v>0</v>
      </c>
    </row>
    <row r="27" spans="1:19" ht="24.75" thickBot="1">
      <c r="A27" s="2834"/>
      <c r="B27" s="2835"/>
      <c r="C27" s="2836"/>
      <c r="D27" s="649" t="s">
        <v>611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3131"/>
      <c r="R27" s="3132"/>
      <c r="S27" s="2840"/>
    </row>
    <row r="28" spans="1:19" hidden="1">
      <c r="Q28" s="2847" t="s">
        <v>719</v>
      </c>
      <c r="R28" s="2847"/>
      <c r="S28" s="2847"/>
    </row>
    <row r="29" spans="1:19" hidden="1">
      <c r="Q29" s="458"/>
      <c r="R29" s="865"/>
      <c r="S29" s="275"/>
    </row>
    <row r="30" spans="1:19" hidden="1">
      <c r="Q30" s="2829" t="s">
        <v>720</v>
      </c>
      <c r="R30" s="2829"/>
      <c r="S30" s="2829"/>
    </row>
    <row r="31" spans="1:19" hidden="1">
      <c r="Q31" s="2830" t="s">
        <v>730</v>
      </c>
      <c r="R31" s="2830"/>
      <c r="S31" s="2830"/>
    </row>
    <row r="37" spans="1:19" ht="24.75" hidden="1" thickBot="1"/>
    <row r="38" spans="1:19" ht="24.75" hidden="1" thickBot="1">
      <c r="A38" s="3086" t="s">
        <v>64</v>
      </c>
      <c r="B38" s="3087"/>
      <c r="C38" s="3088"/>
      <c r="D38" s="3087" t="s">
        <v>66</v>
      </c>
      <c r="E38" s="3087"/>
      <c r="F38" s="3087"/>
      <c r="G38" s="3087"/>
      <c r="H38" s="3087"/>
      <c r="I38" s="3087"/>
      <c r="J38" s="3087"/>
      <c r="K38" s="3087"/>
      <c r="L38" s="3087"/>
      <c r="M38" s="3087"/>
      <c r="N38" s="3087"/>
      <c r="O38" s="3087"/>
      <c r="P38" s="3087"/>
      <c r="Q38" s="3089" t="s">
        <v>65</v>
      </c>
      <c r="R38" s="3090"/>
      <c r="S38" s="3091"/>
    </row>
    <row r="39" spans="1:19" hidden="1">
      <c r="A39" s="3154" t="s">
        <v>415</v>
      </c>
      <c r="B39" s="3077"/>
      <c r="C39" s="3077"/>
      <c r="D39" s="3170"/>
      <c r="E39" s="3079"/>
      <c r="F39" s="3079"/>
      <c r="G39" s="3079"/>
      <c r="H39" s="3079"/>
      <c r="I39" s="3079"/>
      <c r="J39" s="3079"/>
      <c r="K39" s="3079"/>
      <c r="L39" s="3079"/>
      <c r="M39" s="3079"/>
      <c r="N39" s="3079"/>
      <c r="O39" s="3079"/>
      <c r="P39" s="3080"/>
      <c r="Q39" s="3095"/>
      <c r="R39" s="3096"/>
      <c r="S39" s="3097"/>
    </row>
    <row r="40" spans="1:19" ht="24.75" hidden="1" thickBot="1">
      <c r="A40" s="3152"/>
      <c r="B40" s="3082"/>
      <c r="C40" s="3082"/>
      <c r="D40" s="3153"/>
      <c r="E40" s="3082"/>
      <c r="F40" s="3082"/>
      <c r="G40" s="3082"/>
      <c r="H40" s="3082"/>
      <c r="I40" s="3082"/>
      <c r="J40" s="3082"/>
      <c r="K40" s="3082"/>
      <c r="L40" s="3082"/>
      <c r="M40" s="3082"/>
      <c r="N40" s="3082"/>
      <c r="O40" s="3082"/>
      <c r="P40" s="3083"/>
      <c r="Q40" s="3084"/>
      <c r="R40" s="3084"/>
      <c r="S40" s="3085"/>
    </row>
    <row r="41" spans="1:19" hidden="1"/>
    <row r="42" spans="1:19" hidden="1"/>
    <row r="43" spans="1:19" hidden="1"/>
    <row r="44" spans="1:19" hidden="1"/>
    <row r="45" spans="1:19" hidden="1"/>
  </sheetData>
  <mergeCells count="48">
    <mergeCell ref="A18:C18"/>
    <mergeCell ref="A22:C22"/>
    <mergeCell ref="Q23:S23"/>
    <mergeCell ref="A1:S1"/>
    <mergeCell ref="A2:S2"/>
    <mergeCell ref="Q20:R20"/>
    <mergeCell ref="A12:C12"/>
    <mergeCell ref="A13:C13"/>
    <mergeCell ref="A14:C14"/>
    <mergeCell ref="C3:S3"/>
    <mergeCell ref="C4:S4"/>
    <mergeCell ref="Q19:R19"/>
    <mergeCell ref="A19:C19"/>
    <mergeCell ref="A20:C20"/>
    <mergeCell ref="E10:P10"/>
    <mergeCell ref="Q18:S18"/>
    <mergeCell ref="Q21:R21"/>
    <mergeCell ref="Q14:S14"/>
    <mergeCell ref="A8:B9"/>
    <mergeCell ref="A40:C40"/>
    <mergeCell ref="D40:P40"/>
    <mergeCell ref="Q40:S40"/>
    <mergeCell ref="Q26:R27"/>
    <mergeCell ref="Q28:S28"/>
    <mergeCell ref="Q30:S30"/>
    <mergeCell ref="Q31:S31"/>
    <mergeCell ref="Q39:S39"/>
    <mergeCell ref="A39:C39"/>
    <mergeCell ref="D38:P38"/>
    <mergeCell ref="D39:P39"/>
    <mergeCell ref="A38:C38"/>
    <mergeCell ref="Q38:S38"/>
    <mergeCell ref="A6:B7"/>
    <mergeCell ref="C6:P7"/>
    <mergeCell ref="A3:B5"/>
    <mergeCell ref="Q25:S25"/>
    <mergeCell ref="A26:C27"/>
    <mergeCell ref="S26:S27"/>
    <mergeCell ref="Q6:S6"/>
    <mergeCell ref="C8:P8"/>
    <mergeCell ref="Q24:S24"/>
    <mergeCell ref="Q22:S22"/>
    <mergeCell ref="Q7:S7"/>
    <mergeCell ref="A23:C23"/>
    <mergeCell ref="A24:C25"/>
    <mergeCell ref="A21:C21"/>
    <mergeCell ref="Q9:S9"/>
    <mergeCell ref="A10:C11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29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5"/>
  </sheetPr>
  <dimension ref="A1:S38"/>
  <sheetViews>
    <sheetView zoomScale="70" zoomScaleNormal="70" zoomScaleSheetLayoutView="80" zoomScalePageLayoutView="70" workbookViewId="0">
      <selection activeCell="A5" sqref="A5:P6"/>
    </sheetView>
  </sheetViews>
  <sheetFormatPr defaultColWidth="8.5703125" defaultRowHeight="24"/>
  <cols>
    <col min="1" max="1" width="5.140625" style="15" customWidth="1"/>
    <col min="2" max="2" width="18.85546875" style="15" customWidth="1"/>
    <col min="3" max="3" width="43" style="15" customWidth="1"/>
    <col min="4" max="4" width="15.85546875" style="15" customWidth="1"/>
    <col min="5" max="5" width="4.42578125" style="15" bestFit="1" customWidth="1"/>
    <col min="6" max="6" width="4.5703125" style="15" bestFit="1" customWidth="1"/>
    <col min="7" max="7" width="4.42578125" style="15" bestFit="1" customWidth="1"/>
    <col min="8" max="10" width="4.85546875" style="15" bestFit="1" customWidth="1"/>
    <col min="11" max="11" width="5" style="15" bestFit="1" customWidth="1"/>
    <col min="12" max="16" width="4.85546875" style="15" bestFit="1" customWidth="1"/>
    <col min="17" max="17" width="8.5703125" style="15"/>
    <col min="18" max="18" width="30.85546875" style="15" customWidth="1"/>
    <col min="19" max="19" width="26.140625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426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 ht="21" customHeight="1">
      <c r="A3" s="2855" t="s">
        <v>786</v>
      </c>
      <c r="B3" s="2856"/>
      <c r="C3" s="3320" t="s">
        <v>619</v>
      </c>
      <c r="D3" s="3320"/>
      <c r="E3" s="3320"/>
      <c r="F3" s="3320"/>
      <c r="G3" s="3320"/>
      <c r="H3" s="3320"/>
      <c r="I3" s="3320"/>
      <c r="J3" s="3320"/>
      <c r="K3" s="3320"/>
      <c r="L3" s="3320"/>
      <c r="M3" s="3320"/>
      <c r="N3" s="3320"/>
      <c r="O3" s="3320"/>
      <c r="P3" s="3320"/>
      <c r="Q3" s="3320"/>
      <c r="R3" s="3320"/>
      <c r="S3" s="3321"/>
    </row>
    <row r="4" spans="1:19" ht="24.75" thickBot="1">
      <c r="A4" s="3028"/>
      <c r="B4" s="3029"/>
      <c r="C4" s="3125" t="s">
        <v>620</v>
      </c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71" t="s">
        <v>63</v>
      </c>
      <c r="B5" s="395"/>
      <c r="C5" s="3020" t="s">
        <v>983</v>
      </c>
      <c r="D5" s="3020"/>
      <c r="E5" s="3020"/>
      <c r="F5" s="3020"/>
      <c r="G5" s="3020"/>
      <c r="H5" s="3020"/>
      <c r="I5" s="3020"/>
      <c r="J5" s="3020"/>
      <c r="K5" s="3020"/>
      <c r="L5" s="3020"/>
      <c r="M5" s="3020"/>
      <c r="N5" s="3020"/>
      <c r="O5" s="3020"/>
      <c r="P5" s="3021"/>
      <c r="Q5" s="2868" t="s">
        <v>564</v>
      </c>
      <c r="R5" s="2869"/>
      <c r="S5" s="2870"/>
    </row>
    <row r="6" spans="1:19">
      <c r="A6" s="2871" t="s">
        <v>62</v>
      </c>
      <c r="B6" s="2872"/>
      <c r="C6" s="3023" t="s">
        <v>382</v>
      </c>
      <c r="D6" s="3023"/>
      <c r="E6" s="3023"/>
      <c r="F6" s="3023"/>
      <c r="G6" s="3023"/>
      <c r="H6" s="3023"/>
      <c r="I6" s="3023"/>
      <c r="J6" s="3023"/>
      <c r="K6" s="3023"/>
      <c r="L6" s="3023"/>
      <c r="M6" s="3023"/>
      <c r="N6" s="3023"/>
      <c r="O6" s="3023"/>
      <c r="P6" s="3024"/>
      <c r="Q6" s="2921" t="s">
        <v>474</v>
      </c>
      <c r="R6" s="2922"/>
      <c r="S6" s="2923"/>
    </row>
    <row r="7" spans="1:19" ht="24.75" thickBot="1">
      <c r="A7" s="2873"/>
      <c r="B7" s="2874"/>
      <c r="C7" s="3134" t="s">
        <v>383</v>
      </c>
      <c r="D7" s="3135"/>
      <c r="E7" s="3135"/>
      <c r="F7" s="3135"/>
      <c r="G7" s="3135"/>
      <c r="H7" s="3135"/>
      <c r="I7" s="3135"/>
      <c r="J7" s="3135"/>
      <c r="K7" s="3135"/>
      <c r="L7" s="3135"/>
      <c r="M7" s="3135"/>
      <c r="N7" s="3135"/>
      <c r="O7" s="3135"/>
      <c r="P7" s="3136"/>
      <c r="Q7" s="73" t="s">
        <v>618</v>
      </c>
      <c r="R7" s="74"/>
      <c r="S7" s="75"/>
    </row>
    <row r="8" spans="1:19">
      <c r="A8" s="3587" t="s">
        <v>499</v>
      </c>
      <c r="B8" s="3588"/>
      <c r="C8" s="3336"/>
      <c r="D8" s="672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24"/>
      <c r="Q8" s="626" t="s">
        <v>1014</v>
      </c>
      <c r="R8" s="1069"/>
      <c r="S8" s="1070"/>
    </row>
    <row r="9" spans="1:19" ht="24.75" thickBot="1">
      <c r="A9" s="3009"/>
      <c r="B9" s="3010"/>
      <c r="C9" s="3011"/>
      <c r="D9" s="671" t="s">
        <v>486</v>
      </c>
      <c r="E9" s="209" t="s">
        <v>0</v>
      </c>
      <c r="F9" s="210" t="s">
        <v>1</v>
      </c>
      <c r="G9" s="211" t="s">
        <v>2</v>
      </c>
      <c r="H9" s="212" t="s">
        <v>3</v>
      </c>
      <c r="I9" s="212" t="s">
        <v>4</v>
      </c>
      <c r="J9" s="212" t="s">
        <v>5</v>
      </c>
      <c r="K9" s="212" t="s">
        <v>6</v>
      </c>
      <c r="L9" s="212" t="s">
        <v>7</v>
      </c>
      <c r="M9" s="212" t="s">
        <v>8</v>
      </c>
      <c r="N9" s="212" t="s">
        <v>9</v>
      </c>
      <c r="O9" s="212" t="s">
        <v>10</v>
      </c>
      <c r="P9" s="213" t="s">
        <v>11</v>
      </c>
      <c r="Q9" s="1004"/>
      <c r="R9" s="1005"/>
      <c r="S9" s="1006"/>
    </row>
    <row r="10" spans="1:19" ht="24.75" thickBot="1">
      <c r="A10" s="653">
        <v>1</v>
      </c>
      <c r="B10" s="2911" t="s">
        <v>384</v>
      </c>
      <c r="C10" s="2912"/>
      <c r="D10" s="238">
        <v>30</v>
      </c>
      <c r="E10" s="995">
        <v>15</v>
      </c>
      <c r="F10" s="1515">
        <v>15</v>
      </c>
      <c r="G10" s="805"/>
      <c r="H10" s="477"/>
      <c r="I10" s="115"/>
      <c r="J10" s="478"/>
      <c r="K10" s="115"/>
      <c r="L10" s="115"/>
      <c r="M10" s="115"/>
      <c r="N10" s="115"/>
      <c r="O10" s="115"/>
      <c r="P10" s="577"/>
      <c r="Q10" s="324" t="s">
        <v>525</v>
      </c>
      <c r="R10" s="598"/>
      <c r="S10" s="326" t="s">
        <v>502</v>
      </c>
    </row>
    <row r="11" spans="1:19">
      <c r="A11" s="633">
        <v>2</v>
      </c>
      <c r="B11" s="2899" t="s">
        <v>1035</v>
      </c>
      <c r="C11" s="2900"/>
      <c r="D11" s="246">
        <v>20</v>
      </c>
      <c r="E11" s="148"/>
      <c r="F11" s="1516">
        <v>10</v>
      </c>
      <c r="G11" s="289">
        <v>10</v>
      </c>
      <c r="H11" s="248"/>
      <c r="I11" s="248"/>
      <c r="J11" s="654"/>
      <c r="K11" s="248"/>
      <c r="L11" s="248"/>
      <c r="M11" s="248"/>
      <c r="N11" s="248"/>
      <c r="O11" s="248"/>
      <c r="P11" s="249"/>
      <c r="Q11" s="2913" t="s">
        <v>1039</v>
      </c>
      <c r="R11" s="2914"/>
      <c r="S11" s="673" t="s">
        <v>1038</v>
      </c>
    </row>
    <row r="12" spans="1:19" ht="24.75" thickBot="1">
      <c r="A12" s="545">
        <v>3</v>
      </c>
      <c r="B12" s="2971" t="s">
        <v>1036</v>
      </c>
      <c r="C12" s="2972"/>
      <c r="D12" s="540">
        <v>36</v>
      </c>
      <c r="E12" s="1517">
        <v>3</v>
      </c>
      <c r="F12" s="1517">
        <v>3</v>
      </c>
      <c r="G12" s="1517">
        <v>3</v>
      </c>
      <c r="H12" s="1517">
        <v>3</v>
      </c>
      <c r="I12" s="1517">
        <v>3</v>
      </c>
      <c r="J12" s="1517">
        <v>3</v>
      </c>
      <c r="K12" s="1517">
        <v>3</v>
      </c>
      <c r="L12" s="1517">
        <v>3</v>
      </c>
      <c r="M12" s="1517">
        <v>3</v>
      </c>
      <c r="N12" s="1517">
        <v>3</v>
      </c>
      <c r="O12" s="1517">
        <v>3</v>
      </c>
      <c r="P12" s="1517">
        <v>3</v>
      </c>
      <c r="Q12" s="538"/>
      <c r="R12" s="676"/>
      <c r="S12" s="674">
        <v>1</v>
      </c>
    </row>
    <row r="13" spans="1:19" ht="24.75" thickBot="1">
      <c r="A13" s="539">
        <v>4</v>
      </c>
      <c r="B13" s="2879" t="s">
        <v>1037</v>
      </c>
      <c r="C13" s="2880"/>
      <c r="D13" s="540">
        <v>14</v>
      </c>
      <c r="E13" s="803"/>
      <c r="F13" s="251"/>
      <c r="G13" s="1467"/>
      <c r="H13" s="251"/>
      <c r="I13" s="544"/>
      <c r="J13" s="252"/>
      <c r="K13" s="289">
        <v>7</v>
      </c>
      <c r="L13" s="289">
        <v>7</v>
      </c>
      <c r="M13" s="544"/>
      <c r="N13" s="544"/>
      <c r="O13" s="544"/>
      <c r="P13" s="253"/>
      <c r="Q13" s="324" t="s">
        <v>510</v>
      </c>
      <c r="R13" s="325"/>
      <c r="S13" s="517"/>
    </row>
    <row r="14" spans="1:19">
      <c r="A14" s="539"/>
      <c r="B14" s="2879"/>
      <c r="C14" s="2880"/>
      <c r="D14" s="540"/>
      <c r="E14" s="804"/>
      <c r="G14" s="1467"/>
      <c r="H14" s="1467"/>
      <c r="I14" s="544"/>
      <c r="J14" s="252"/>
      <c r="K14" s="544"/>
      <c r="L14" s="544"/>
      <c r="M14" s="544"/>
      <c r="N14" s="544"/>
      <c r="O14" s="544"/>
      <c r="P14" s="253"/>
      <c r="Q14" s="121" t="s">
        <v>355</v>
      </c>
      <c r="R14" s="518"/>
      <c r="S14" s="188"/>
    </row>
    <row r="15" spans="1:19" ht="24.75" thickBot="1">
      <c r="A15" s="539"/>
      <c r="B15" s="2879"/>
      <c r="C15" s="2880"/>
      <c r="D15" s="540"/>
      <c r="E15" s="149"/>
      <c r="F15" s="255"/>
      <c r="G15" s="1467"/>
      <c r="H15" s="251"/>
      <c r="I15" s="149"/>
      <c r="J15" s="256"/>
      <c r="K15" s="149"/>
      <c r="L15" s="149"/>
      <c r="M15" s="149"/>
      <c r="N15" s="149"/>
      <c r="O15" s="149"/>
      <c r="P15" s="257"/>
      <c r="Q15" s="73"/>
      <c r="R15" s="74"/>
      <c r="S15" s="75"/>
    </row>
    <row r="16" spans="1:19" ht="24.75" thickBot="1">
      <c r="A16" s="539"/>
      <c r="B16" s="2879"/>
      <c r="C16" s="2880"/>
      <c r="D16" s="540"/>
      <c r="E16" s="804"/>
      <c r="G16" s="1467"/>
      <c r="H16" s="1467"/>
      <c r="I16" s="544"/>
      <c r="J16" s="252"/>
      <c r="K16" s="544"/>
      <c r="L16" s="544"/>
      <c r="M16" s="544"/>
      <c r="N16" s="544"/>
      <c r="O16" s="544"/>
      <c r="P16" s="253"/>
      <c r="Q16" s="324" t="s">
        <v>511</v>
      </c>
      <c r="R16" s="325"/>
      <c r="S16" s="517"/>
    </row>
    <row r="17" spans="1:19">
      <c r="A17" s="539"/>
      <c r="B17" s="2879"/>
      <c r="C17" s="2880"/>
      <c r="D17" s="540"/>
      <c r="E17" s="803"/>
      <c r="F17" s="251"/>
      <c r="G17" s="1467"/>
      <c r="H17" s="251"/>
      <c r="I17" s="1467"/>
      <c r="J17" s="252"/>
      <c r="K17" s="1467"/>
      <c r="L17" s="1467"/>
      <c r="M17" s="1467"/>
      <c r="N17" s="1467"/>
      <c r="O17" s="1467"/>
      <c r="P17" s="253"/>
      <c r="Q17" s="121" t="s">
        <v>24</v>
      </c>
      <c r="R17" s="208"/>
      <c r="S17" s="188"/>
    </row>
    <row r="18" spans="1:19" ht="24.75" thickBot="1">
      <c r="A18" s="539"/>
      <c r="B18" s="2879"/>
      <c r="C18" s="2880"/>
      <c r="D18" s="540"/>
      <c r="E18" s="803"/>
      <c r="F18" s="1509"/>
      <c r="G18" s="1467"/>
      <c r="H18" s="657"/>
      <c r="I18" s="251"/>
      <c r="J18" s="1467"/>
      <c r="K18" s="1467"/>
      <c r="L18" s="1467"/>
      <c r="M18" s="1467"/>
      <c r="N18" s="1467"/>
      <c r="O18" s="1467"/>
      <c r="P18" s="253"/>
      <c r="Q18" s="73"/>
      <c r="R18" s="74"/>
      <c r="S18" s="75"/>
    </row>
    <row r="19" spans="1:19" ht="24.75" thickBot="1">
      <c r="A19" s="609"/>
      <c r="B19" s="2879"/>
      <c r="C19" s="2880"/>
      <c r="D19" s="546"/>
      <c r="E19" s="305"/>
      <c r="F19" s="1510"/>
      <c r="G19" s="1467"/>
      <c r="H19" s="657"/>
      <c r="I19" s="1467"/>
      <c r="J19" s="492"/>
      <c r="K19" s="305"/>
      <c r="L19" s="305"/>
      <c r="M19" s="305"/>
      <c r="N19" s="305"/>
      <c r="O19" s="305"/>
      <c r="P19" s="306"/>
      <c r="Q19" s="541" t="s">
        <v>504</v>
      </c>
      <c r="R19" s="542"/>
      <c r="S19" s="543"/>
    </row>
    <row r="20" spans="1:19">
      <c r="A20" s="609"/>
      <c r="B20" s="2879"/>
      <c r="C20" s="2880"/>
      <c r="D20" s="546"/>
      <c r="E20" s="305"/>
      <c r="F20" s="490"/>
      <c r="G20" s="305"/>
      <c r="H20" s="490"/>
      <c r="I20" s="305"/>
      <c r="J20" s="492"/>
      <c r="K20" s="305"/>
      <c r="L20" s="305"/>
      <c r="M20" s="305"/>
      <c r="N20" s="305"/>
      <c r="O20" s="305"/>
      <c r="P20" s="306"/>
      <c r="Q20" s="2915" t="s">
        <v>12</v>
      </c>
      <c r="R20" s="2916"/>
      <c r="S20" s="213" t="s">
        <v>13</v>
      </c>
    </row>
    <row r="21" spans="1:19">
      <c r="A21" s="537"/>
      <c r="B21" s="2881"/>
      <c r="C21" s="2882"/>
      <c r="D21" s="540"/>
      <c r="E21" s="544"/>
      <c r="F21" s="1467"/>
      <c r="G21" s="657"/>
      <c r="H21" s="1467"/>
      <c r="I21" s="1467"/>
      <c r="J21" s="1467"/>
      <c r="K21" s="1467"/>
      <c r="L21" s="1467"/>
      <c r="M21" s="1467"/>
      <c r="N21" s="1467"/>
      <c r="O21" s="1467"/>
      <c r="P21" s="253"/>
      <c r="Q21" s="2919">
        <v>300000</v>
      </c>
      <c r="R21" s="2920"/>
      <c r="S21" s="86"/>
    </row>
    <row r="22" spans="1:19">
      <c r="A22" s="1471"/>
      <c r="B22" s="1511"/>
      <c r="C22" s="1512"/>
      <c r="D22" s="1468"/>
      <c r="E22" s="1467"/>
      <c r="F22" s="1467"/>
      <c r="G22" s="657"/>
      <c r="H22" s="1467"/>
      <c r="I22" s="1467"/>
      <c r="J22" s="1467"/>
      <c r="K22" s="1467"/>
      <c r="L22" s="1467"/>
      <c r="M22" s="1467"/>
      <c r="N22" s="1467"/>
      <c r="O22" s="1467"/>
      <c r="P22" s="253"/>
      <c r="Q22" s="1513"/>
      <c r="R22" s="1514" t="s">
        <v>1042</v>
      </c>
      <c r="S22" s="213"/>
    </row>
    <row r="23" spans="1:19">
      <c r="C23" s="392"/>
      <c r="D23" s="540"/>
      <c r="E23" s="544"/>
      <c r="F23" s="1467"/>
      <c r="G23" s="1467"/>
      <c r="H23" s="1467"/>
      <c r="I23" s="1467"/>
      <c r="J23" s="1467"/>
      <c r="K23" s="1467"/>
      <c r="L23" s="1467"/>
      <c r="M23" s="1467"/>
      <c r="N23" s="1467"/>
      <c r="O23" s="1467"/>
      <c r="P23" s="253"/>
      <c r="Q23" s="920" t="s">
        <v>371</v>
      </c>
      <c r="R23" s="536"/>
      <c r="S23" s="675">
        <f>+Q21+S21</f>
        <v>300000</v>
      </c>
    </row>
    <row r="24" spans="1:19">
      <c r="A24" s="539"/>
      <c r="B24" s="2899"/>
      <c r="C24" s="2900"/>
      <c r="D24" s="540"/>
      <c r="E24" s="544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9"/>
      <c r="Q24" s="2945" t="s">
        <v>830</v>
      </c>
      <c r="R24" s="2946"/>
      <c r="S24" s="2947"/>
    </row>
    <row r="25" spans="1:19" ht="24.75" thickBot="1">
      <c r="A25" s="656"/>
      <c r="B25" s="2879"/>
      <c r="C25" s="2880"/>
      <c r="D25" s="540"/>
      <c r="E25" s="544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659"/>
      <c r="Q25" s="2948"/>
      <c r="R25" s="2949"/>
      <c r="S25" s="2950"/>
    </row>
    <row r="26" spans="1:19" ht="24.75" thickBot="1">
      <c r="A26" s="539"/>
      <c r="B26" s="2879"/>
      <c r="C26" s="2880"/>
      <c r="D26" s="540"/>
      <c r="E26" s="544"/>
      <c r="F26" s="1467"/>
      <c r="G26" s="1467"/>
      <c r="H26" s="1467"/>
      <c r="I26" s="1467"/>
      <c r="J26" s="1467"/>
      <c r="K26" s="1467"/>
      <c r="L26" s="1467"/>
      <c r="M26" s="1467"/>
      <c r="N26" s="1467"/>
      <c r="O26" s="1467"/>
      <c r="P26" s="253"/>
      <c r="Q26" s="900" t="s">
        <v>563</v>
      </c>
      <c r="R26" s="542"/>
      <c r="S26" s="901"/>
    </row>
    <row r="27" spans="1:19">
      <c r="A27" s="656"/>
      <c r="B27" s="2879"/>
      <c r="C27" s="2880"/>
      <c r="D27" s="540"/>
      <c r="E27" s="544"/>
      <c r="F27" s="657"/>
      <c r="G27" s="657"/>
      <c r="H27" s="657"/>
      <c r="I27" s="657"/>
      <c r="J27" s="657"/>
      <c r="K27" s="657"/>
      <c r="L27" s="657"/>
      <c r="M27" s="657"/>
      <c r="N27" s="657"/>
      <c r="O27" s="657"/>
      <c r="P27" s="657"/>
      <c r="Q27" s="738" t="s">
        <v>385</v>
      </c>
      <c r="R27" s="606"/>
      <c r="S27" s="607"/>
    </row>
    <row r="28" spans="1:19">
      <c r="A28" s="3003" t="s">
        <v>61</v>
      </c>
      <c r="B28" s="3004"/>
      <c r="C28" s="3005"/>
      <c r="D28" s="111">
        <f>SUM(D10:D27)</f>
        <v>100</v>
      </c>
      <c r="E28" s="664"/>
      <c r="F28" s="665"/>
      <c r="G28" s="664"/>
      <c r="H28" s="665"/>
      <c r="I28" s="664"/>
      <c r="J28" s="665"/>
      <c r="K28" s="666"/>
      <c r="L28" s="666"/>
      <c r="M28" s="666"/>
      <c r="N28" s="666"/>
      <c r="O28" s="666"/>
      <c r="P28" s="667"/>
      <c r="Q28" s="2891"/>
      <c r="R28" s="2892"/>
      <c r="S28" s="2893"/>
    </row>
    <row r="29" spans="1:19">
      <c r="A29" s="2885" t="s">
        <v>484</v>
      </c>
      <c r="B29" s="2886"/>
      <c r="C29" s="2887"/>
      <c r="D29" s="670" t="s">
        <v>68</v>
      </c>
      <c r="E29" s="97">
        <f>SUM(E10:E27)</f>
        <v>18</v>
      </c>
      <c r="F29" s="97">
        <f>SUM(F10:F28)</f>
        <v>28</v>
      </c>
      <c r="G29" s="97">
        <f>SUM(G10:G28)</f>
        <v>13</v>
      </c>
      <c r="H29" s="97">
        <f t="shared" ref="H29" si="0">SUM(H10:H27)</f>
        <v>3</v>
      </c>
      <c r="I29" s="97">
        <f t="shared" ref="I29:J29" si="1">SUM(I10:I28)</f>
        <v>3</v>
      </c>
      <c r="J29" s="97">
        <f t="shared" si="1"/>
        <v>3</v>
      </c>
      <c r="K29" s="97">
        <f t="shared" ref="K29" si="2">SUM(K10:K27)</f>
        <v>10</v>
      </c>
      <c r="L29" s="97">
        <f t="shared" ref="L29:M29" si="3">SUM(L10:L28)</f>
        <v>10</v>
      </c>
      <c r="M29" s="97">
        <f t="shared" si="3"/>
        <v>3</v>
      </c>
      <c r="N29" s="97">
        <f t="shared" ref="N29" si="4">SUM(N10:N27)</f>
        <v>3</v>
      </c>
      <c r="O29" s="97">
        <f t="shared" ref="O29:P29" si="5">SUM(O10:O28)</f>
        <v>3</v>
      </c>
      <c r="P29" s="97">
        <f t="shared" si="5"/>
        <v>3</v>
      </c>
      <c r="Q29" s="2935"/>
      <c r="R29" s="2936"/>
      <c r="S29" s="2937"/>
    </row>
    <row r="30" spans="1:19">
      <c r="A30" s="2888"/>
      <c r="B30" s="2889"/>
      <c r="C30" s="2890"/>
      <c r="D30" s="670" t="s">
        <v>69</v>
      </c>
      <c r="E30" s="99">
        <f>E29</f>
        <v>18</v>
      </c>
      <c r="F30" s="97">
        <f t="shared" ref="F30:P30" si="6">+E30+F29</f>
        <v>46</v>
      </c>
      <c r="G30" s="97">
        <f t="shared" si="6"/>
        <v>59</v>
      </c>
      <c r="H30" s="97">
        <f t="shared" si="6"/>
        <v>62</v>
      </c>
      <c r="I30" s="97">
        <f t="shared" si="6"/>
        <v>65</v>
      </c>
      <c r="J30" s="97">
        <f t="shared" si="6"/>
        <v>68</v>
      </c>
      <c r="K30" s="97">
        <f t="shared" si="6"/>
        <v>78</v>
      </c>
      <c r="L30" s="97">
        <f t="shared" si="6"/>
        <v>88</v>
      </c>
      <c r="M30" s="97">
        <f t="shared" si="6"/>
        <v>91</v>
      </c>
      <c r="N30" s="97">
        <f t="shared" si="6"/>
        <v>94</v>
      </c>
      <c r="O30" s="97">
        <f t="shared" si="6"/>
        <v>97</v>
      </c>
      <c r="P30" s="98">
        <f t="shared" si="6"/>
        <v>100</v>
      </c>
      <c r="Q30" s="2938"/>
      <c r="R30" s="2939"/>
      <c r="S30" s="2940"/>
    </row>
    <row r="31" spans="1:19">
      <c r="A31" s="2831" t="s">
        <v>487</v>
      </c>
      <c r="B31" s="2832"/>
      <c r="C31" s="2833"/>
      <c r="D31" s="668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3"/>
      <c r="Q31" s="2837" t="s">
        <v>614</v>
      </c>
      <c r="R31" s="2838"/>
      <c r="S31" s="2839">
        <f>P32</f>
        <v>0</v>
      </c>
    </row>
    <row r="32" spans="1:19" ht="24.75" thickBot="1">
      <c r="A32" s="2834"/>
      <c r="B32" s="2835"/>
      <c r="C32" s="2836"/>
      <c r="D32" s="669" t="s">
        <v>72</v>
      </c>
      <c r="E32" s="104">
        <f>E31</f>
        <v>0</v>
      </c>
      <c r="F32" s="105">
        <f>SUM(E31:F31)</f>
        <v>0</v>
      </c>
      <c r="G32" s="105">
        <f>SUM(E31:G31)</f>
        <v>0</v>
      </c>
      <c r="H32" s="105">
        <f>SUM(E31:H31)</f>
        <v>0</v>
      </c>
      <c r="I32" s="105">
        <f>SUM(E31:I31)</f>
        <v>0</v>
      </c>
      <c r="J32" s="105">
        <f>SUM(E31:J31)</f>
        <v>0</v>
      </c>
      <c r="K32" s="105">
        <f>SUM(E31:K31)</f>
        <v>0</v>
      </c>
      <c r="L32" s="105">
        <f>SUM(E31:L31)</f>
        <v>0</v>
      </c>
      <c r="M32" s="105">
        <f>SUM(E31:M31)</f>
        <v>0</v>
      </c>
      <c r="N32" s="105">
        <f>SUM(E31:N31)</f>
        <v>0</v>
      </c>
      <c r="O32" s="105">
        <f>SUM(E31:O31)</f>
        <v>0</v>
      </c>
      <c r="P32" s="106">
        <f>SUM(E31:P31)</f>
        <v>0</v>
      </c>
      <c r="Q32" s="197"/>
      <c r="R32" s="201"/>
      <c r="S32" s="2840"/>
    </row>
    <row r="33" spans="1:19" hidden="1">
      <c r="A33" s="2841" t="s">
        <v>386</v>
      </c>
      <c r="B33" s="2842"/>
      <c r="C33" s="2842"/>
      <c r="D33" s="2842"/>
      <c r="E33" s="2842"/>
      <c r="F33" s="2842"/>
      <c r="G33" s="2842"/>
      <c r="H33" s="2842"/>
      <c r="I33" s="2842"/>
      <c r="J33" s="2842"/>
      <c r="K33" s="2842"/>
      <c r="L33" s="2842"/>
      <c r="M33" s="2842"/>
      <c r="N33" s="2842"/>
      <c r="O33" s="2842"/>
      <c r="P33" s="2842"/>
      <c r="Q33" s="2842"/>
      <c r="R33" s="2842"/>
      <c r="S33" s="2843"/>
    </row>
    <row r="34" spans="1:19" ht="24.75" hidden="1" thickBot="1">
      <c r="A34" s="2844" t="s">
        <v>387</v>
      </c>
      <c r="B34" s="2845"/>
      <c r="C34" s="2845"/>
      <c r="D34" s="2845"/>
      <c r="E34" s="2845"/>
      <c r="F34" s="2845"/>
      <c r="G34" s="2845"/>
      <c r="H34" s="2845"/>
      <c r="I34" s="2845"/>
      <c r="J34" s="2845"/>
      <c r="K34" s="2845"/>
      <c r="L34" s="2845"/>
      <c r="M34" s="2845"/>
      <c r="N34" s="2845"/>
      <c r="O34" s="2845"/>
      <c r="P34" s="2845"/>
      <c r="Q34" s="2845"/>
      <c r="R34" s="2845"/>
      <c r="S34" s="2846"/>
    </row>
    <row r="35" spans="1:19" hidden="1">
      <c r="Q35" s="2847" t="s">
        <v>719</v>
      </c>
      <c r="R35" s="2847"/>
      <c r="S35" s="2847"/>
    </row>
    <row r="36" spans="1:19" hidden="1">
      <c r="Q36" s="458"/>
      <c r="R36" s="865"/>
      <c r="S36" s="275"/>
    </row>
    <row r="37" spans="1:19" hidden="1">
      <c r="Q37" s="2829" t="s">
        <v>720</v>
      </c>
      <c r="R37" s="2829"/>
      <c r="S37" s="2829"/>
    </row>
    <row r="38" spans="1:19" hidden="1">
      <c r="Q38" s="2830" t="s">
        <v>731</v>
      </c>
      <c r="R38" s="2830"/>
      <c r="S38" s="2830"/>
    </row>
  </sheetData>
  <mergeCells count="46">
    <mergeCell ref="Q30:S30"/>
    <mergeCell ref="A29:C30"/>
    <mergeCell ref="Q35:S35"/>
    <mergeCell ref="Q37:S37"/>
    <mergeCell ref="Q38:S38"/>
    <mergeCell ref="A31:C32"/>
    <mergeCell ref="Q31:R31"/>
    <mergeCell ref="S31:S32"/>
    <mergeCell ref="A34:S34"/>
    <mergeCell ref="A33:S33"/>
    <mergeCell ref="B26:C26"/>
    <mergeCell ref="B27:C27"/>
    <mergeCell ref="A28:C28"/>
    <mergeCell ref="Q28:S28"/>
    <mergeCell ref="Q29:S29"/>
    <mergeCell ref="Q20:R20"/>
    <mergeCell ref="Q21:R21"/>
    <mergeCell ref="B12:C12"/>
    <mergeCell ref="B24:C24"/>
    <mergeCell ref="B25:C25"/>
    <mergeCell ref="Q24:S25"/>
    <mergeCell ref="B17:C17"/>
    <mergeCell ref="B18:C18"/>
    <mergeCell ref="B19:C19"/>
    <mergeCell ref="B20:C20"/>
    <mergeCell ref="B21:C21"/>
    <mergeCell ref="B14:C14"/>
    <mergeCell ref="B15:C15"/>
    <mergeCell ref="B16:C16"/>
    <mergeCell ref="A1:S1"/>
    <mergeCell ref="A2:S2"/>
    <mergeCell ref="A3:B4"/>
    <mergeCell ref="C5:P5"/>
    <mergeCell ref="Q5:S5"/>
    <mergeCell ref="C3:S3"/>
    <mergeCell ref="C4:S4"/>
    <mergeCell ref="Q11:R11"/>
    <mergeCell ref="B10:C10"/>
    <mergeCell ref="B11:C11"/>
    <mergeCell ref="B13:C13"/>
    <mergeCell ref="A6:B7"/>
    <mergeCell ref="C7:P7"/>
    <mergeCell ref="C6:P6"/>
    <mergeCell ref="Q6:S6"/>
    <mergeCell ref="A8:C9"/>
    <mergeCell ref="E8:P8"/>
  </mergeCells>
  <printOptions horizontalCentered="1"/>
  <pageMargins left="0.70866141732283472" right="0.70866141732283472" top="0.74803149606299213" bottom="0.23622047244094491" header="0.31496062992125984" footer="0.31496062992125984"/>
  <pageSetup paperSize="9" scale="59" orientation="landscape"/>
  <headerFooter scaleWithDoc="0" alignWithMargins="0">
    <oddHeader>&amp;R&amp;"Angsana New,ธรรมดา"&amp;18 30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5"/>
  </sheetPr>
  <dimension ref="A1:S31"/>
  <sheetViews>
    <sheetView view="pageLayout" topLeftCell="A4" zoomScale="80" zoomScaleNormal="80" zoomScalePageLayoutView="80" workbookViewId="0">
      <selection activeCell="A5" sqref="A5:P6"/>
    </sheetView>
  </sheetViews>
  <sheetFormatPr defaultColWidth="8.5703125" defaultRowHeight="24"/>
  <cols>
    <col min="1" max="1" width="8.5703125" style="15"/>
    <col min="2" max="2" width="16.140625" style="15" customWidth="1"/>
    <col min="3" max="3" width="31.5703125" style="15" customWidth="1"/>
    <col min="4" max="4" width="17.140625" style="15" customWidth="1"/>
    <col min="5" max="5" width="3.5703125" style="15" customWidth="1"/>
    <col min="6" max="6" width="3.85546875" style="15" customWidth="1"/>
    <col min="7" max="8" width="5.42578125" style="15" customWidth="1"/>
    <col min="9" max="9" width="3.85546875" style="15" customWidth="1"/>
    <col min="10" max="11" width="4" style="15" customWidth="1"/>
    <col min="12" max="12" width="5" style="15" customWidth="1"/>
    <col min="13" max="13" width="4" style="15" customWidth="1"/>
    <col min="14" max="14" width="3.85546875" style="15" customWidth="1"/>
    <col min="15" max="15" width="3.5703125" style="15" customWidth="1"/>
    <col min="16" max="16" width="6.42578125" style="15" customWidth="1"/>
    <col min="17" max="17" width="8.5703125" style="15"/>
    <col min="18" max="18" width="20.5703125" style="15" customWidth="1"/>
    <col min="19" max="19" width="18.570312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426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786</v>
      </c>
      <c r="B3" s="2856"/>
      <c r="C3" s="3031" t="s">
        <v>388</v>
      </c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 ht="24.75" thickBot="1">
      <c r="A4" s="3168"/>
      <c r="B4" s="3169"/>
      <c r="C4" s="3127" t="s">
        <v>389</v>
      </c>
      <c r="D4" s="3127"/>
      <c r="E4" s="3127"/>
      <c r="F4" s="3127"/>
      <c r="G4" s="3127"/>
      <c r="H4" s="3127"/>
      <c r="I4" s="3127"/>
      <c r="J4" s="3127"/>
      <c r="K4" s="3127"/>
      <c r="L4" s="3127"/>
      <c r="M4" s="3127"/>
      <c r="N4" s="3127"/>
      <c r="O4" s="3127"/>
      <c r="P4" s="3127"/>
      <c r="Q4" s="3127"/>
      <c r="R4" s="3127"/>
      <c r="S4" s="3128"/>
    </row>
    <row r="5" spans="1:19">
      <c r="A5" s="2941" t="s">
        <v>787</v>
      </c>
      <c r="B5" s="2942"/>
      <c r="C5" s="2926" t="s">
        <v>984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564</v>
      </c>
      <c r="R5" s="2869"/>
      <c r="S5" s="2870"/>
    </row>
    <row r="6" spans="1:19" ht="18.75" customHeight="1">
      <c r="A6" s="2943"/>
      <c r="B6" s="2944"/>
      <c r="C6" s="2929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3460" t="s">
        <v>391</v>
      </c>
      <c r="R6" s="3461"/>
      <c r="S6" s="3462"/>
    </row>
    <row r="7" spans="1:19">
      <c r="A7" s="2871" t="s">
        <v>62</v>
      </c>
      <c r="B7" s="3351"/>
      <c r="C7" s="2875" t="s">
        <v>390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329" t="s">
        <v>613</v>
      </c>
      <c r="R7" s="80"/>
      <c r="S7" s="81"/>
    </row>
    <row r="8" spans="1:19" ht="19.5" customHeight="1" thickBot="1">
      <c r="A8" s="2873"/>
      <c r="B8" s="3746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532</v>
      </c>
      <c r="R9" s="74"/>
      <c r="S9" s="985" t="s">
        <v>502</v>
      </c>
    </row>
    <row r="10" spans="1:19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907" t="s">
        <v>392</v>
      </c>
      <c r="R10" s="508"/>
      <c r="S10" s="991" t="s">
        <v>393</v>
      </c>
    </row>
    <row r="11" spans="1:19" ht="24.75" thickBot="1">
      <c r="A11" s="3613" t="s">
        <v>394</v>
      </c>
      <c r="B11" s="3614"/>
      <c r="C11" s="3615"/>
      <c r="D11" s="198">
        <v>20</v>
      </c>
      <c r="E11" s="215"/>
      <c r="F11" s="216"/>
      <c r="G11" s="396">
        <v>10</v>
      </c>
      <c r="H11" s="396">
        <v>10</v>
      </c>
      <c r="I11" s="215"/>
      <c r="J11" s="217"/>
      <c r="K11" s="215"/>
      <c r="L11" s="215"/>
      <c r="M11" s="215"/>
      <c r="N11" s="215"/>
      <c r="O11" s="215"/>
      <c r="P11" s="218"/>
      <c r="Q11" s="441"/>
      <c r="R11" s="516"/>
      <c r="S11" s="365"/>
    </row>
    <row r="12" spans="1:19" ht="24.75" thickBot="1">
      <c r="A12" s="3722" t="s">
        <v>395</v>
      </c>
      <c r="B12" s="3723"/>
      <c r="C12" s="3724"/>
      <c r="D12" s="199">
        <v>40</v>
      </c>
      <c r="E12" s="219"/>
      <c r="F12" s="520"/>
      <c r="G12" s="248"/>
      <c r="H12" s="521">
        <v>20</v>
      </c>
      <c r="I12" s="522">
        <v>20</v>
      </c>
      <c r="J12" s="222"/>
      <c r="K12" s="219"/>
      <c r="L12" s="219"/>
      <c r="M12" s="219"/>
      <c r="N12" s="219"/>
      <c r="O12" s="219"/>
      <c r="P12" s="224"/>
      <c r="Q12" s="324" t="s">
        <v>510</v>
      </c>
      <c r="R12" s="325"/>
      <c r="S12" s="517"/>
    </row>
    <row r="13" spans="1:19">
      <c r="A13" s="966" t="s">
        <v>396</v>
      </c>
      <c r="B13" s="969"/>
      <c r="C13" s="967"/>
      <c r="D13" s="200"/>
      <c r="E13" s="77"/>
      <c r="F13" s="251"/>
      <c r="G13" s="925"/>
      <c r="H13" s="251"/>
      <c r="I13" s="925"/>
      <c r="J13" s="232"/>
      <c r="K13" s="77"/>
      <c r="L13" s="77"/>
      <c r="M13" s="77"/>
      <c r="N13" s="77"/>
      <c r="O13" s="77"/>
      <c r="P13" s="78"/>
      <c r="Q13" s="121"/>
      <c r="R13" s="518" t="s">
        <v>397</v>
      </c>
      <c r="S13" s="188"/>
    </row>
    <row r="14" spans="1:19" ht="24.75" thickBot="1">
      <c r="A14" s="963" t="s">
        <v>398</v>
      </c>
      <c r="B14" s="964"/>
      <c r="C14" s="965"/>
      <c r="D14" s="200">
        <v>10</v>
      </c>
      <c r="E14" s="77"/>
      <c r="F14" s="523"/>
      <c r="G14" s="524"/>
      <c r="H14" s="248"/>
      <c r="I14" s="525"/>
      <c r="J14" s="526">
        <v>10</v>
      </c>
      <c r="K14" s="527"/>
      <c r="L14" s="527"/>
      <c r="M14" s="527"/>
      <c r="N14" s="527"/>
      <c r="O14" s="527"/>
      <c r="P14" s="527"/>
      <c r="Q14" s="990"/>
      <c r="R14" s="74"/>
      <c r="S14" s="75"/>
    </row>
    <row r="15" spans="1:19" ht="24.75" thickBot="1">
      <c r="A15" s="913" t="s">
        <v>399</v>
      </c>
      <c r="B15" s="964"/>
      <c r="C15" s="914"/>
      <c r="D15" s="200">
        <v>15</v>
      </c>
      <c r="E15" s="77"/>
      <c r="F15" s="528"/>
      <c r="G15" s="925"/>
      <c r="H15" s="925"/>
      <c r="I15" s="925"/>
      <c r="J15" s="77"/>
      <c r="K15" s="529">
        <v>15</v>
      </c>
      <c r="L15" s="443"/>
      <c r="M15" s="443"/>
      <c r="N15" s="529"/>
      <c r="O15" s="443"/>
      <c r="P15" s="530"/>
      <c r="Q15" s="993" t="s">
        <v>511</v>
      </c>
      <c r="R15" s="992"/>
      <c r="S15" s="517"/>
    </row>
    <row r="16" spans="1:19">
      <c r="A16" s="910" t="s">
        <v>400</v>
      </c>
      <c r="B16" s="964"/>
      <c r="C16" s="270"/>
      <c r="D16" s="200">
        <v>15</v>
      </c>
      <c r="E16" s="77"/>
      <c r="F16" s="925"/>
      <c r="G16" s="925"/>
      <c r="H16" s="925"/>
      <c r="I16" s="925"/>
      <c r="J16" s="77"/>
      <c r="K16" s="77"/>
      <c r="L16" s="229">
        <v>15</v>
      </c>
      <c r="M16" s="77"/>
      <c r="N16" s="529"/>
      <c r="O16" s="77"/>
      <c r="P16" s="231"/>
      <c r="Q16" s="121"/>
      <c r="R16" s="208" t="s">
        <v>17</v>
      </c>
      <c r="S16" s="188"/>
    </row>
    <row r="17" spans="1:19" ht="24.75" thickBot="1">
      <c r="A17" s="910"/>
      <c r="B17" s="911"/>
      <c r="C17" s="912"/>
      <c r="D17" s="200"/>
      <c r="E17" s="77"/>
      <c r="F17" s="925"/>
      <c r="G17" s="925"/>
      <c r="H17" s="925"/>
      <c r="I17" s="925"/>
      <c r="J17" s="77"/>
      <c r="K17" s="77"/>
      <c r="L17" s="77"/>
      <c r="M17" s="443"/>
      <c r="N17" s="443"/>
      <c r="O17" s="443"/>
      <c r="P17" s="530"/>
      <c r="Q17" s="73"/>
      <c r="R17" s="74"/>
      <c r="S17" s="75"/>
    </row>
    <row r="18" spans="1:19">
      <c r="A18" s="910"/>
      <c r="B18" s="911"/>
      <c r="C18" s="912"/>
      <c r="D18" s="200"/>
      <c r="E18" s="77"/>
      <c r="F18" s="251"/>
      <c r="G18" s="925"/>
      <c r="H18" s="251"/>
      <c r="I18" s="925"/>
      <c r="J18" s="232"/>
      <c r="K18" s="77"/>
      <c r="L18" s="77"/>
      <c r="M18" s="77"/>
      <c r="N18" s="77"/>
      <c r="O18" s="77"/>
      <c r="P18" s="78"/>
      <c r="Q18" s="2868" t="s">
        <v>504</v>
      </c>
      <c r="R18" s="2869"/>
      <c r="S18" s="2870"/>
    </row>
    <row r="19" spans="1:19">
      <c r="A19" s="3052"/>
      <c r="B19" s="3053"/>
      <c r="C19" s="3054"/>
      <c r="D19" s="200"/>
      <c r="E19" s="77"/>
      <c r="F19" s="251"/>
      <c r="G19" s="925"/>
      <c r="H19" s="251"/>
      <c r="I19" s="925"/>
      <c r="J19" s="232"/>
      <c r="K19" s="77"/>
      <c r="L19" s="77"/>
      <c r="M19" s="77"/>
      <c r="N19" s="77"/>
      <c r="O19" s="77"/>
      <c r="P19" s="78"/>
      <c r="Q19" s="3664" t="s">
        <v>12</v>
      </c>
      <c r="R19" s="3665"/>
      <c r="S19" s="82" t="s">
        <v>13</v>
      </c>
    </row>
    <row r="20" spans="1:19">
      <c r="A20" s="3052"/>
      <c r="B20" s="3053"/>
      <c r="C20" s="3054"/>
      <c r="D20" s="166"/>
      <c r="E20" s="83"/>
      <c r="F20" s="84"/>
      <c r="G20" s="83"/>
      <c r="H20" s="84"/>
      <c r="I20" s="83"/>
      <c r="J20" s="492"/>
      <c r="K20" s="305"/>
      <c r="L20" s="305"/>
      <c r="M20" s="305"/>
      <c r="N20" s="305"/>
      <c r="O20" s="305"/>
      <c r="P20" s="306"/>
      <c r="Q20" s="4030"/>
      <c r="R20" s="3284"/>
      <c r="S20" s="119">
        <v>0</v>
      </c>
    </row>
    <row r="21" spans="1:19" ht="24.75" thickBot="1">
      <c r="A21" s="3052"/>
      <c r="B21" s="3053"/>
      <c r="C21" s="3054"/>
      <c r="D21" s="166"/>
      <c r="E21" s="83"/>
      <c r="F21" s="84"/>
      <c r="G21" s="83"/>
      <c r="H21" s="84"/>
      <c r="I21" s="83"/>
      <c r="J21" s="85"/>
      <c r="K21" s="305"/>
      <c r="L21" s="305"/>
      <c r="M21" s="305"/>
      <c r="N21" s="305"/>
      <c r="O21" s="305"/>
      <c r="P21" s="306"/>
      <c r="Q21" s="2968" t="s">
        <v>14</v>
      </c>
      <c r="R21" s="2969"/>
      <c r="S21" s="675">
        <f>Q20+S20</f>
        <v>0</v>
      </c>
    </row>
    <row r="22" spans="1:19" ht="24.75" thickBot="1">
      <c r="A22" s="3052"/>
      <c r="B22" s="3053"/>
      <c r="C22" s="3054"/>
      <c r="D22" s="167"/>
      <c r="E22" s="88"/>
      <c r="F22" s="89"/>
      <c r="G22" s="88"/>
      <c r="H22" s="89"/>
      <c r="I22" s="88"/>
      <c r="J22" s="90"/>
      <c r="K22" s="88"/>
      <c r="L22" s="88"/>
      <c r="M22" s="88"/>
      <c r="N22" s="88"/>
      <c r="O22" s="88"/>
      <c r="P22" s="91"/>
      <c r="Q22" s="3035" t="s">
        <v>563</v>
      </c>
      <c r="R22" s="3036"/>
      <c r="S22" s="3037"/>
    </row>
    <row r="23" spans="1:19">
      <c r="A23" s="2894" t="s">
        <v>61</v>
      </c>
      <c r="B23" s="2895"/>
      <c r="C23" s="2896"/>
      <c r="D23" s="92">
        <f>SUM(D11:D22)</f>
        <v>100</v>
      </c>
      <c r="E23" s="531"/>
      <c r="F23" s="532"/>
      <c r="G23" s="531"/>
      <c r="H23" s="532"/>
      <c r="I23" s="531"/>
      <c r="J23" s="532"/>
      <c r="K23" s="533"/>
      <c r="L23" s="533"/>
      <c r="M23" s="533"/>
      <c r="N23" s="533"/>
      <c r="O23" s="533"/>
      <c r="P23" s="534"/>
      <c r="Q23" s="2951" t="s">
        <v>401</v>
      </c>
      <c r="R23" s="2952"/>
      <c r="S23" s="2953"/>
    </row>
    <row r="24" spans="1:19">
      <c r="A24" s="2885" t="s">
        <v>484</v>
      </c>
      <c r="B24" s="2886"/>
      <c r="C24" s="2887"/>
      <c r="D24" s="172" t="s">
        <v>68</v>
      </c>
      <c r="E24" s="97">
        <f>SUM(E11:E22)</f>
        <v>0</v>
      </c>
      <c r="F24" s="97">
        <f>SUM(F11:F23)</f>
        <v>0</v>
      </c>
      <c r="G24" s="97">
        <f t="shared" ref="G24:P24" si="0">SUM(G11:G22)</f>
        <v>10</v>
      </c>
      <c r="H24" s="97">
        <f>SUM(H11:H22)</f>
        <v>30</v>
      </c>
      <c r="I24" s="97">
        <f t="shared" si="0"/>
        <v>20</v>
      </c>
      <c r="J24" s="97">
        <f t="shared" si="0"/>
        <v>10</v>
      </c>
      <c r="K24" s="97">
        <f t="shared" si="0"/>
        <v>15</v>
      </c>
      <c r="L24" s="97">
        <f t="shared" si="0"/>
        <v>15</v>
      </c>
      <c r="M24" s="97">
        <f t="shared" si="0"/>
        <v>0</v>
      </c>
      <c r="N24" s="97">
        <f t="shared" si="0"/>
        <v>0</v>
      </c>
      <c r="O24" s="97">
        <f t="shared" si="0"/>
        <v>0</v>
      </c>
      <c r="P24" s="98">
        <f t="shared" si="0"/>
        <v>0</v>
      </c>
      <c r="Q24" s="2964"/>
      <c r="R24" s="2965"/>
      <c r="S24" s="2966"/>
    </row>
    <row r="25" spans="1:19">
      <c r="A25" s="2888"/>
      <c r="B25" s="2889"/>
      <c r="C25" s="2890"/>
      <c r="D25" s="175" t="s">
        <v>69</v>
      </c>
      <c r="E25" s="99">
        <f>E24</f>
        <v>0</v>
      </c>
      <c r="F25" s="97">
        <f>SUM(E24:F24)</f>
        <v>0</v>
      </c>
      <c r="G25" s="97">
        <f>SUM(E24:G24)</f>
        <v>10</v>
      </c>
      <c r="H25" s="97">
        <f>SUM(E24:H24)</f>
        <v>40</v>
      </c>
      <c r="I25" s="97">
        <f>SUM(E24:I24)</f>
        <v>60</v>
      </c>
      <c r="J25" s="97">
        <f>SUM(E24:J24)</f>
        <v>70</v>
      </c>
      <c r="K25" s="97">
        <f>SUM(E24:K24)</f>
        <v>85</v>
      </c>
      <c r="L25" s="97">
        <f>SUM(E24:L24)</f>
        <v>100</v>
      </c>
      <c r="M25" s="97">
        <f>SUM(E24:M24)</f>
        <v>100</v>
      </c>
      <c r="N25" s="97">
        <f>SUM(E24:N24)</f>
        <v>100</v>
      </c>
      <c r="O25" s="97">
        <f>SUM(E24:O24)</f>
        <v>100</v>
      </c>
      <c r="P25" s="98">
        <f>SUM(E24:P24)</f>
        <v>100</v>
      </c>
      <c r="Q25" s="3137"/>
      <c r="R25" s="3138"/>
      <c r="S25" s="3139"/>
    </row>
    <row r="26" spans="1:19" ht="18.75" customHeight="1">
      <c r="A26" s="2831" t="s">
        <v>487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617</v>
      </c>
      <c r="R26" s="2838"/>
      <c r="S26" s="2839">
        <f>P27</f>
        <v>0</v>
      </c>
    </row>
    <row r="27" spans="1:19" ht="19.5" customHeight="1" thickBot="1">
      <c r="A27" s="2834"/>
      <c r="B27" s="2835"/>
      <c r="C27" s="2836"/>
      <c r="D27" s="182" t="s">
        <v>72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197" t="s">
        <v>470</v>
      </c>
      <c r="R27" s="201"/>
      <c r="S27" s="2840"/>
    </row>
    <row r="28" spans="1:19" hidden="1">
      <c r="Q28" s="2847" t="s">
        <v>719</v>
      </c>
      <c r="R28" s="2847"/>
      <c r="S28" s="2847"/>
    </row>
    <row r="29" spans="1:19" hidden="1">
      <c r="Q29" s="458"/>
      <c r="R29" s="865"/>
      <c r="S29" s="275"/>
    </row>
    <row r="30" spans="1:19" hidden="1">
      <c r="Q30" s="2829" t="s">
        <v>720</v>
      </c>
      <c r="R30" s="2829"/>
      <c r="S30" s="2829"/>
    </row>
    <row r="31" spans="1:19" hidden="1">
      <c r="Q31" s="2830" t="s">
        <v>731</v>
      </c>
      <c r="R31" s="2830"/>
      <c r="S31" s="2830"/>
    </row>
  </sheetData>
  <mergeCells count="36">
    <mergeCell ref="Q28:S28"/>
    <mergeCell ref="Q30:S30"/>
    <mergeCell ref="Q31:S31"/>
    <mergeCell ref="A1:S1"/>
    <mergeCell ref="A2:S2"/>
    <mergeCell ref="A3:B4"/>
    <mergeCell ref="C3:S3"/>
    <mergeCell ref="C4:S4"/>
    <mergeCell ref="Q6:S6"/>
    <mergeCell ref="Q8:S8"/>
    <mergeCell ref="Q5:S5"/>
    <mergeCell ref="Q18:S18"/>
    <mergeCell ref="A19:C19"/>
    <mergeCell ref="A21:C21"/>
    <mergeCell ref="Q21:R21"/>
    <mergeCell ref="A22:C22"/>
    <mergeCell ref="Q22:S22"/>
    <mergeCell ref="Q19:R19"/>
    <mergeCell ref="Q20:R20"/>
    <mergeCell ref="A20:C20"/>
    <mergeCell ref="Q23:S23"/>
    <mergeCell ref="A24:C25"/>
    <mergeCell ref="Q24:S24"/>
    <mergeCell ref="Q25:S25"/>
    <mergeCell ref="A26:C27"/>
    <mergeCell ref="Q26:R26"/>
    <mergeCell ref="S26:S27"/>
    <mergeCell ref="A7:B8"/>
    <mergeCell ref="C7:P8"/>
    <mergeCell ref="A5:B6"/>
    <mergeCell ref="C5:P6"/>
    <mergeCell ref="A23:C23"/>
    <mergeCell ref="A9:C10"/>
    <mergeCell ref="E9:P9"/>
    <mergeCell ref="A11:C11"/>
    <mergeCell ref="A12:C12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70" orientation="landscape" r:id="rId1"/>
  <headerFooter scaleWithDoc="0" alignWithMargins="0">
    <oddHeader>&amp;C&amp;"-,ตัวหนา"&amp;24&amp;KFF0000ยกเลิก&amp;R&amp;"Angsana New,ธรรมดา"&amp;18 31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5"/>
  </sheetPr>
  <dimension ref="A1:T38"/>
  <sheetViews>
    <sheetView view="pageLayout" topLeftCell="A7" zoomScale="80" zoomScaleNormal="90" zoomScalePageLayoutView="80" workbookViewId="0">
      <selection activeCell="A5" sqref="A5:P6"/>
    </sheetView>
  </sheetViews>
  <sheetFormatPr defaultColWidth="8.5703125" defaultRowHeight="24"/>
  <cols>
    <col min="1" max="1" width="8.5703125" style="15"/>
    <col min="2" max="2" width="14.42578125" style="15" customWidth="1"/>
    <col min="3" max="3" width="36.140625" style="15" customWidth="1"/>
    <col min="4" max="4" width="15.42578125" style="15" bestFit="1" customWidth="1"/>
    <col min="5" max="6" width="4.140625" style="15" bestFit="1" customWidth="1"/>
    <col min="7" max="10" width="5.140625" style="15" customWidth="1"/>
    <col min="11" max="11" width="5.85546875" style="15" bestFit="1" customWidth="1"/>
    <col min="12" max="12" width="4.85546875" style="15" bestFit="1" customWidth="1"/>
    <col min="13" max="13" width="5.85546875" style="15" bestFit="1" customWidth="1"/>
    <col min="14" max="16" width="5.140625" style="15" customWidth="1"/>
    <col min="17" max="17" width="8.5703125" style="15"/>
    <col min="18" max="18" width="24.42578125" style="15" customWidth="1"/>
    <col min="19" max="19" width="14" style="15" customWidth="1"/>
    <col min="20" max="16384" width="8.5703125" style="15"/>
  </cols>
  <sheetData>
    <row r="1" spans="1:20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20" ht="24.75" thickBot="1">
      <c r="A2" s="2996" t="s">
        <v>475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20" ht="18" customHeight="1">
      <c r="A3" s="2855" t="s">
        <v>786</v>
      </c>
      <c r="B3" s="2856"/>
      <c r="C3" s="3121" t="s">
        <v>348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20" ht="18.75" customHeight="1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20">
      <c r="A5" s="71" t="s">
        <v>787</v>
      </c>
      <c r="B5" s="395"/>
      <c r="C5" s="2867" t="s">
        <v>985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970"/>
      <c r="Q5" s="2868" t="s">
        <v>564</v>
      </c>
      <c r="R5" s="2869"/>
      <c r="S5" s="2870"/>
    </row>
    <row r="6" spans="1:20">
      <c r="A6" s="2871" t="s">
        <v>62</v>
      </c>
      <c r="B6" s="2872"/>
      <c r="C6" s="3023" t="s">
        <v>349</v>
      </c>
      <c r="D6" s="3023"/>
      <c r="E6" s="3023"/>
      <c r="F6" s="3023"/>
      <c r="G6" s="3023"/>
      <c r="H6" s="3023"/>
      <c r="I6" s="3023"/>
      <c r="J6" s="3023"/>
      <c r="K6" s="3023"/>
      <c r="L6" s="3023"/>
      <c r="M6" s="3023"/>
      <c r="N6" s="3023"/>
      <c r="O6" s="3023"/>
      <c r="P6" s="3024"/>
      <c r="Q6" s="2921" t="s">
        <v>159</v>
      </c>
      <c r="R6" s="2922"/>
      <c r="S6" s="2923"/>
    </row>
    <row r="7" spans="1:20">
      <c r="A7" s="2993"/>
      <c r="B7" s="2994"/>
      <c r="C7" s="3110" t="s">
        <v>350</v>
      </c>
      <c r="D7" s="3110"/>
      <c r="E7" s="3110"/>
      <c r="F7" s="3110"/>
      <c r="G7" s="3110"/>
      <c r="H7" s="3110"/>
      <c r="I7" s="3110"/>
      <c r="J7" s="3110"/>
      <c r="K7" s="3110"/>
      <c r="L7" s="3110"/>
      <c r="M7" s="3110"/>
      <c r="N7" s="3110"/>
      <c r="O7" s="3110"/>
      <c r="P7" s="3133"/>
      <c r="Q7" s="73" t="s">
        <v>613</v>
      </c>
      <c r="R7" s="469"/>
      <c r="S7" s="75"/>
    </row>
    <row r="8" spans="1:20" ht="24.75" thickBot="1">
      <c r="A8" s="2873"/>
      <c r="B8" s="2874"/>
      <c r="C8" s="3134" t="s">
        <v>351</v>
      </c>
      <c r="D8" s="3135"/>
      <c r="E8" s="3135"/>
      <c r="F8" s="3135"/>
      <c r="G8" s="3135"/>
      <c r="H8" s="3135"/>
      <c r="I8" s="3135"/>
      <c r="J8" s="3135"/>
      <c r="K8" s="3135"/>
      <c r="L8" s="3135"/>
      <c r="M8" s="3135"/>
      <c r="N8" s="3135"/>
      <c r="O8" s="3135"/>
      <c r="P8" s="3136"/>
      <c r="Q8" s="3041" t="s">
        <v>59</v>
      </c>
      <c r="R8" s="3042"/>
      <c r="S8" s="3043"/>
    </row>
    <row r="9" spans="1:20" ht="24.75" thickBot="1">
      <c r="A9" s="2903" t="s">
        <v>499</v>
      </c>
      <c r="B9" s="2904"/>
      <c r="C9" s="2904"/>
      <c r="D9" s="202" t="s">
        <v>593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20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4031" t="s">
        <v>378</v>
      </c>
      <c r="R10" s="4032"/>
      <c r="S10" s="673">
        <v>1</v>
      </c>
    </row>
    <row r="11" spans="1:20" ht="24.75" thickBot="1">
      <c r="A11" s="677" t="s">
        <v>352</v>
      </c>
      <c r="B11" s="678"/>
      <c r="C11" s="678"/>
      <c r="D11" s="198"/>
      <c r="E11" s="679"/>
      <c r="F11" s="680"/>
      <c r="G11" s="679"/>
      <c r="H11" s="680"/>
      <c r="I11" s="679"/>
      <c r="J11" s="681"/>
      <c r="K11" s="679"/>
      <c r="L11" s="679"/>
      <c r="M11" s="679"/>
      <c r="N11" s="679"/>
      <c r="O11" s="679"/>
      <c r="P11" s="682"/>
      <c r="Q11" s="2935" t="s">
        <v>379</v>
      </c>
      <c r="R11" s="3974"/>
      <c r="S11" s="365"/>
    </row>
    <row r="12" spans="1:20" ht="24.75" thickBot="1">
      <c r="A12" s="683" t="s">
        <v>353</v>
      </c>
      <c r="B12" s="836"/>
      <c r="C12" s="836"/>
      <c r="D12" s="199">
        <v>20</v>
      </c>
      <c r="E12" s="658"/>
      <c r="F12" s="655">
        <v>2.9</v>
      </c>
      <c r="G12" s="655">
        <v>2.9</v>
      </c>
      <c r="H12" s="658"/>
      <c r="I12" s="655">
        <v>2.9</v>
      </c>
      <c r="J12" s="658"/>
      <c r="K12" s="655">
        <v>2.9</v>
      </c>
      <c r="L12" s="658"/>
      <c r="M12" s="655">
        <v>2.9</v>
      </c>
      <c r="N12" s="658"/>
      <c r="O12" s="655">
        <v>2.9</v>
      </c>
      <c r="P12" s="655">
        <v>2.9</v>
      </c>
      <c r="Q12" s="324" t="s">
        <v>510</v>
      </c>
      <c r="R12" s="325"/>
      <c r="S12" s="517"/>
    </row>
    <row r="13" spans="1:20">
      <c r="A13" s="683" t="s">
        <v>354</v>
      </c>
      <c r="B13" s="836"/>
      <c r="C13" s="836"/>
      <c r="D13" s="200"/>
      <c r="E13" s="658"/>
      <c r="F13" s="684"/>
      <c r="G13" s="657"/>
      <c r="H13" s="684"/>
      <c r="I13" s="657"/>
      <c r="J13" s="685"/>
      <c r="K13" s="657"/>
      <c r="L13" s="657"/>
      <c r="M13" s="657"/>
      <c r="N13" s="657"/>
      <c r="O13" s="657"/>
      <c r="P13" s="659"/>
      <c r="Q13" s="2913" t="s">
        <v>355</v>
      </c>
      <c r="R13" s="3281"/>
      <c r="S13" s="3282"/>
    </row>
    <row r="14" spans="1:20" ht="24.75" thickBot="1">
      <c r="A14" s="683" t="s">
        <v>356</v>
      </c>
      <c r="B14" s="836"/>
      <c r="C14" s="836"/>
      <c r="D14" s="200">
        <v>20</v>
      </c>
      <c r="E14" s="655">
        <v>1.6</v>
      </c>
      <c r="F14" s="655">
        <v>1.6</v>
      </c>
      <c r="G14" s="655">
        <v>1.6</v>
      </c>
      <c r="H14" s="655">
        <v>1.6</v>
      </c>
      <c r="I14" s="655">
        <v>1.6</v>
      </c>
      <c r="J14" s="655">
        <v>1.6</v>
      </c>
      <c r="K14" s="655">
        <v>1.6</v>
      </c>
      <c r="L14" s="655">
        <v>1.6</v>
      </c>
      <c r="M14" s="655">
        <v>1.6</v>
      </c>
      <c r="N14" s="655">
        <v>1.6</v>
      </c>
      <c r="O14" s="655">
        <v>1.6</v>
      </c>
      <c r="P14" s="655">
        <v>1.6</v>
      </c>
      <c r="Q14" s="73"/>
      <c r="R14" s="74"/>
      <c r="S14" s="75"/>
    </row>
    <row r="15" spans="1:20" ht="24.75" thickBot="1">
      <c r="A15" s="683" t="s">
        <v>357</v>
      </c>
      <c r="B15" s="836"/>
      <c r="C15" s="836"/>
      <c r="D15" s="200">
        <v>10</v>
      </c>
      <c r="E15" s="657"/>
      <c r="F15" s="684"/>
      <c r="G15" s="655">
        <v>2.5</v>
      </c>
      <c r="H15" s="684"/>
      <c r="I15" s="657"/>
      <c r="J15" s="655">
        <v>2.5</v>
      </c>
      <c r="K15" s="657"/>
      <c r="L15" s="657"/>
      <c r="M15" s="655">
        <v>2.5</v>
      </c>
      <c r="N15" s="657"/>
      <c r="O15" s="657"/>
      <c r="P15" s="655">
        <v>2.5</v>
      </c>
      <c r="Q15" s="324" t="s">
        <v>621</v>
      </c>
      <c r="R15" s="325"/>
      <c r="S15" s="517"/>
    </row>
    <row r="16" spans="1:20">
      <c r="A16" s="683" t="s">
        <v>358</v>
      </c>
      <c r="B16" s="836"/>
      <c r="C16" s="836"/>
      <c r="D16" s="200"/>
      <c r="E16" s="658"/>
      <c r="F16" s="661"/>
      <c r="G16" s="658"/>
      <c r="H16" s="661"/>
      <c r="I16" s="658"/>
      <c r="J16" s="686"/>
      <c r="K16" s="658"/>
      <c r="L16" s="658"/>
      <c r="M16" s="658"/>
      <c r="N16" s="658"/>
      <c r="O16" s="658"/>
      <c r="P16" s="687"/>
      <c r="Q16" s="121" t="s">
        <v>359</v>
      </c>
      <c r="R16" s="208"/>
      <c r="S16" s="843"/>
      <c r="T16" s="123"/>
    </row>
    <row r="17" spans="1:19">
      <c r="A17" s="815" t="s">
        <v>360</v>
      </c>
      <c r="B17" s="836"/>
      <c r="C17" s="836"/>
      <c r="D17" s="200">
        <v>5</v>
      </c>
      <c r="E17" s="655">
        <v>0.83</v>
      </c>
      <c r="F17" s="655">
        <v>0.8</v>
      </c>
      <c r="G17" s="655">
        <v>0.8</v>
      </c>
      <c r="H17" s="655">
        <v>0.8</v>
      </c>
      <c r="I17" s="655">
        <v>0.8</v>
      </c>
      <c r="J17" s="655">
        <v>0.8</v>
      </c>
      <c r="K17" s="658"/>
      <c r="L17" s="658"/>
      <c r="M17" s="658"/>
      <c r="N17" s="658"/>
      <c r="O17" s="658"/>
      <c r="P17" s="687"/>
      <c r="Q17" s="79"/>
      <c r="R17" s="80"/>
      <c r="S17" s="81"/>
    </row>
    <row r="18" spans="1:19">
      <c r="A18" s="683" t="s">
        <v>361</v>
      </c>
      <c r="B18" s="836"/>
      <c r="C18" s="836"/>
      <c r="D18" s="200">
        <v>5</v>
      </c>
      <c r="E18" s="658"/>
      <c r="F18" s="661"/>
      <c r="G18" s="658"/>
      <c r="H18" s="661"/>
      <c r="I18" s="658"/>
      <c r="J18" s="686"/>
      <c r="K18" s="658"/>
      <c r="L18" s="655">
        <v>1.67</v>
      </c>
      <c r="M18" s="655">
        <v>1.67</v>
      </c>
      <c r="N18" s="655">
        <v>1.67</v>
      </c>
      <c r="O18" s="658"/>
      <c r="P18" s="687"/>
      <c r="Q18" s="79"/>
      <c r="R18" s="80"/>
      <c r="S18" s="81"/>
    </row>
    <row r="19" spans="1:19" ht="24.75" thickBot="1">
      <c r="A19" s="815" t="s">
        <v>362</v>
      </c>
      <c r="B19" s="836"/>
      <c r="C19" s="836"/>
      <c r="D19" s="200">
        <v>15</v>
      </c>
      <c r="E19" s="657"/>
      <c r="F19" s="684"/>
      <c r="G19" s="657"/>
      <c r="H19" s="684"/>
      <c r="I19" s="658"/>
      <c r="J19" s="686"/>
      <c r="K19" s="655">
        <v>7.5</v>
      </c>
      <c r="L19" s="655">
        <v>7.5</v>
      </c>
      <c r="M19" s="655"/>
      <c r="N19" s="655"/>
      <c r="O19" s="657"/>
      <c r="P19" s="659"/>
      <c r="Q19" s="116"/>
      <c r="R19" s="117"/>
      <c r="S19" s="118"/>
    </row>
    <row r="20" spans="1:19" ht="24.75" thickBot="1">
      <c r="A20" s="815" t="s">
        <v>363</v>
      </c>
      <c r="B20" s="837"/>
      <c r="C20" s="837"/>
      <c r="D20" s="200"/>
      <c r="E20" s="657"/>
      <c r="F20" s="684"/>
      <c r="G20" s="657"/>
      <c r="H20" s="684"/>
      <c r="I20" s="657"/>
      <c r="J20" s="685"/>
      <c r="K20" s="657"/>
      <c r="L20" s="657"/>
      <c r="M20" s="657"/>
      <c r="N20" s="657"/>
      <c r="O20" s="657"/>
      <c r="P20" s="659"/>
      <c r="Q20" s="3035" t="s">
        <v>622</v>
      </c>
      <c r="R20" s="3036"/>
      <c r="S20" s="3037"/>
    </row>
    <row r="21" spans="1:19">
      <c r="A21" s="688" t="s">
        <v>364</v>
      </c>
      <c r="B21" s="837"/>
      <c r="C21" s="837"/>
      <c r="D21" s="200"/>
      <c r="E21" s="657"/>
      <c r="F21" s="684"/>
      <c r="G21" s="657"/>
      <c r="H21" s="684"/>
      <c r="I21" s="657"/>
      <c r="J21" s="685"/>
      <c r="K21" s="657"/>
      <c r="L21" s="657"/>
      <c r="M21" s="657"/>
      <c r="N21" s="657"/>
      <c r="O21" s="657"/>
      <c r="P21" s="659"/>
      <c r="Q21" s="3055" t="s">
        <v>12</v>
      </c>
      <c r="R21" s="3056"/>
      <c r="S21" s="213" t="s">
        <v>13</v>
      </c>
    </row>
    <row r="22" spans="1:19">
      <c r="A22" s="689" t="s">
        <v>365</v>
      </c>
      <c r="B22" s="837"/>
      <c r="C22" s="837"/>
      <c r="D22" s="166">
        <v>5</v>
      </c>
      <c r="E22" s="690"/>
      <c r="F22" s="691"/>
      <c r="G22" s="692">
        <v>1.25</v>
      </c>
      <c r="H22" s="691"/>
      <c r="I22" s="690"/>
      <c r="J22" s="692">
        <v>1.25</v>
      </c>
      <c r="K22" s="690"/>
      <c r="L22" s="690"/>
      <c r="M22" s="692">
        <v>1.25</v>
      </c>
      <c r="N22" s="693"/>
      <c r="O22" s="690"/>
      <c r="P22" s="694">
        <v>1.25</v>
      </c>
      <c r="Q22" s="3591" t="s">
        <v>623</v>
      </c>
      <c r="R22" s="3592"/>
      <c r="S22" s="86"/>
    </row>
    <row r="23" spans="1:19">
      <c r="A23" s="689" t="s">
        <v>366</v>
      </c>
      <c r="B23" s="837"/>
      <c r="C23" s="837"/>
      <c r="D23" s="166">
        <v>5</v>
      </c>
      <c r="E23" s="695"/>
      <c r="F23" s="696"/>
      <c r="G23" s="695"/>
      <c r="H23" s="696"/>
      <c r="I23" s="695"/>
      <c r="J23" s="697"/>
      <c r="K23" s="695"/>
      <c r="L23" s="695"/>
      <c r="M23" s="695"/>
      <c r="N23" s="695"/>
      <c r="O23" s="695"/>
      <c r="P23" s="698">
        <v>5</v>
      </c>
      <c r="Q23" s="3283"/>
      <c r="R23" s="3284"/>
      <c r="S23" s="86"/>
    </row>
    <row r="24" spans="1:19">
      <c r="A24" s="815" t="s">
        <v>367</v>
      </c>
      <c r="B24" s="836"/>
      <c r="C24" s="836"/>
      <c r="D24" s="166">
        <v>5</v>
      </c>
      <c r="E24" s="695"/>
      <c r="F24" s="696"/>
      <c r="G24" s="695"/>
      <c r="H24" s="696"/>
      <c r="I24" s="695"/>
      <c r="J24" s="697"/>
      <c r="K24" s="695"/>
      <c r="L24" s="695"/>
      <c r="M24" s="695"/>
      <c r="N24" s="695"/>
      <c r="O24" s="695"/>
      <c r="P24" s="698">
        <v>5</v>
      </c>
      <c r="Q24" s="3283"/>
      <c r="R24" s="3284"/>
      <c r="S24" s="86"/>
    </row>
    <row r="25" spans="1:19" ht="24.75" thickBot="1">
      <c r="A25" s="815" t="s">
        <v>368</v>
      </c>
      <c r="B25" s="836"/>
      <c r="C25" s="836"/>
      <c r="D25" s="166">
        <v>5</v>
      </c>
      <c r="E25" s="695"/>
      <c r="F25" s="696"/>
      <c r="G25" s="695"/>
      <c r="H25" s="696"/>
      <c r="I25" s="695"/>
      <c r="J25" s="697"/>
      <c r="K25" s="695"/>
      <c r="L25" s="695"/>
      <c r="M25" s="695"/>
      <c r="N25" s="695"/>
      <c r="O25" s="695"/>
      <c r="P25" s="698">
        <v>5</v>
      </c>
      <c r="Q25" s="3174" t="s">
        <v>14</v>
      </c>
      <c r="R25" s="3175"/>
      <c r="S25" s="630">
        <v>0</v>
      </c>
    </row>
    <row r="26" spans="1:19" ht="24.75" thickBot="1">
      <c r="A26" s="699" t="s">
        <v>369</v>
      </c>
      <c r="B26" s="700"/>
      <c r="C26" s="701"/>
      <c r="D26" s="167">
        <v>5</v>
      </c>
      <c r="E26" s="702"/>
      <c r="F26" s="703"/>
      <c r="G26" s="702"/>
      <c r="H26" s="703"/>
      <c r="I26" s="702"/>
      <c r="J26" s="704"/>
      <c r="K26" s="702"/>
      <c r="L26" s="702"/>
      <c r="M26" s="702"/>
      <c r="N26" s="702"/>
      <c r="O26" s="702"/>
      <c r="P26" s="705">
        <v>5</v>
      </c>
      <c r="Q26" s="3035" t="s">
        <v>563</v>
      </c>
      <c r="R26" s="3036"/>
      <c r="S26" s="3037"/>
    </row>
    <row r="27" spans="1:19">
      <c r="A27" s="3593" t="s">
        <v>61</v>
      </c>
      <c r="B27" s="3594"/>
      <c r="C27" s="3595"/>
      <c r="D27" s="92">
        <f>SUM(D11:D26)</f>
        <v>100</v>
      </c>
      <c r="E27" s="93"/>
      <c r="F27" s="94"/>
      <c r="G27" s="93"/>
      <c r="H27" s="94"/>
      <c r="I27" s="93"/>
      <c r="J27" s="94"/>
      <c r="K27" s="95"/>
      <c r="L27" s="95"/>
      <c r="M27" s="95"/>
      <c r="N27" s="95"/>
      <c r="O27" s="95"/>
      <c r="P27" s="96"/>
      <c r="Q27" s="3171" t="s">
        <v>370</v>
      </c>
      <c r="R27" s="3172"/>
      <c r="S27" s="3173"/>
    </row>
    <row r="28" spans="1:19">
      <c r="A28" s="2885" t="s">
        <v>484</v>
      </c>
      <c r="B28" s="2886"/>
      <c r="C28" s="2887"/>
      <c r="D28" s="172" t="s">
        <v>68</v>
      </c>
      <c r="E28" s="706">
        <f t="shared" ref="E28:P28" si="0">SUM(E11:E26)</f>
        <v>2.4300000000000002</v>
      </c>
      <c r="F28" s="706">
        <f t="shared" si="0"/>
        <v>5.3</v>
      </c>
      <c r="G28" s="706">
        <f t="shared" si="0"/>
        <v>9.0500000000000007</v>
      </c>
      <c r="H28" s="706">
        <f t="shared" si="0"/>
        <v>2.4000000000000004</v>
      </c>
      <c r="I28" s="706">
        <f t="shared" si="0"/>
        <v>5.3</v>
      </c>
      <c r="J28" s="706">
        <f t="shared" si="0"/>
        <v>6.1499999999999995</v>
      </c>
      <c r="K28" s="706">
        <f t="shared" si="0"/>
        <v>12</v>
      </c>
      <c r="L28" s="706">
        <f t="shared" si="0"/>
        <v>10.77</v>
      </c>
      <c r="M28" s="706">
        <f t="shared" si="0"/>
        <v>9.92</v>
      </c>
      <c r="N28" s="706">
        <f t="shared" si="0"/>
        <v>3.27</v>
      </c>
      <c r="O28" s="706">
        <f t="shared" si="0"/>
        <v>4.5</v>
      </c>
      <c r="P28" s="1071">
        <f t="shared" si="0"/>
        <v>28.25</v>
      </c>
      <c r="Q28" s="2891"/>
      <c r="R28" s="2892"/>
      <c r="S28" s="2893"/>
    </row>
    <row r="29" spans="1:19">
      <c r="A29" s="2888"/>
      <c r="B29" s="2889"/>
      <c r="C29" s="2890"/>
      <c r="D29" s="175" t="s">
        <v>69</v>
      </c>
      <c r="E29" s="99">
        <f>E28</f>
        <v>2.4300000000000002</v>
      </c>
      <c r="F29" s="97">
        <f>SUM(E28:F28)</f>
        <v>7.73</v>
      </c>
      <c r="G29" s="97">
        <f>SUM(E28:G28)</f>
        <v>16.78</v>
      </c>
      <c r="H29" s="97">
        <f>SUM(E28:H28)</f>
        <v>19.18</v>
      </c>
      <c r="I29" s="97">
        <f>SUM(E28:I28)</f>
        <v>24.48</v>
      </c>
      <c r="J29" s="97">
        <f>SUM(E28:J28)</f>
        <v>30.63</v>
      </c>
      <c r="K29" s="97">
        <f>SUM(E28:K28)</f>
        <v>42.629999999999995</v>
      </c>
      <c r="L29" s="97">
        <f>SUM(E28:L28)</f>
        <v>53.399999999999991</v>
      </c>
      <c r="M29" s="97">
        <f>SUM(E28:M28)</f>
        <v>63.319999999999993</v>
      </c>
      <c r="N29" s="97">
        <f>SUM(E28:N28)</f>
        <v>66.589999999999989</v>
      </c>
      <c r="O29" s="97">
        <f>SUM(E28:O28)</f>
        <v>71.089999999999989</v>
      </c>
      <c r="P29" s="1071">
        <f>SUM(E28:P28)</f>
        <v>99.339999999999989</v>
      </c>
      <c r="Q29" s="3038"/>
      <c r="R29" s="3039"/>
      <c r="S29" s="3040"/>
    </row>
    <row r="30" spans="1:19">
      <c r="A30" s="2831" t="s">
        <v>487</v>
      </c>
      <c r="B30" s="2832"/>
      <c r="C30" s="2833"/>
      <c r="D30" s="177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3"/>
      <c r="Q30" s="2837" t="s">
        <v>617</v>
      </c>
      <c r="R30" s="2838"/>
      <c r="S30" s="2839">
        <f>P31</f>
        <v>0</v>
      </c>
    </row>
    <row r="31" spans="1:19" ht="24.75" thickBot="1">
      <c r="A31" s="2834"/>
      <c r="B31" s="2835"/>
      <c r="C31" s="2836"/>
      <c r="D31" s="182" t="s">
        <v>72</v>
      </c>
      <c r="E31" s="104">
        <f>E30</f>
        <v>0</v>
      </c>
      <c r="F31" s="105">
        <f>SUM(E30:F30)</f>
        <v>0</v>
      </c>
      <c r="G31" s="105">
        <f>SUM(E30:G30)</f>
        <v>0</v>
      </c>
      <c r="H31" s="105">
        <f>SUM(E30:H30)</f>
        <v>0</v>
      </c>
      <c r="I31" s="105">
        <f>SUM(E30:I30)</f>
        <v>0</v>
      </c>
      <c r="J31" s="105">
        <f>SUM(E30:J30)</f>
        <v>0</v>
      </c>
      <c r="K31" s="105">
        <f>SUM(E30:K30)</f>
        <v>0</v>
      </c>
      <c r="L31" s="105">
        <f>SUM(E30:L30)</f>
        <v>0</v>
      </c>
      <c r="M31" s="105">
        <f>SUM(E30:M30)</f>
        <v>0</v>
      </c>
      <c r="N31" s="105">
        <f>SUM(E30:N30)</f>
        <v>0</v>
      </c>
      <c r="O31" s="105">
        <f>SUM(E30:O30)</f>
        <v>0</v>
      </c>
      <c r="P31" s="106">
        <f>SUM(E30:P30)</f>
        <v>0</v>
      </c>
      <c r="Q31" s="197" t="s">
        <v>470</v>
      </c>
      <c r="R31" s="201"/>
      <c r="S31" s="2840"/>
    </row>
    <row r="32" spans="1:19" hidden="1">
      <c r="A32" s="2841" t="s">
        <v>380</v>
      </c>
      <c r="B32" s="2842"/>
      <c r="C32" s="2842"/>
      <c r="D32" s="2842"/>
      <c r="E32" s="2842"/>
      <c r="F32" s="2842"/>
      <c r="G32" s="2842"/>
      <c r="H32" s="2842"/>
      <c r="I32" s="2842"/>
      <c r="J32" s="2842"/>
      <c r="K32" s="2842"/>
      <c r="L32" s="2842"/>
      <c r="M32" s="2842"/>
      <c r="N32" s="2842"/>
      <c r="O32" s="2842"/>
      <c r="P32" s="2842"/>
      <c r="Q32" s="2842"/>
      <c r="R32" s="2842"/>
      <c r="S32" s="2843"/>
    </row>
    <row r="33" spans="1:19" ht="24.75" hidden="1" thickBot="1">
      <c r="A33" s="2844" t="s">
        <v>381</v>
      </c>
      <c r="B33" s="2845"/>
      <c r="C33" s="2845"/>
      <c r="D33" s="2845"/>
      <c r="E33" s="2845"/>
      <c r="F33" s="2845"/>
      <c r="G33" s="2845"/>
      <c r="H33" s="2845"/>
      <c r="I33" s="2845"/>
      <c r="J33" s="2845"/>
      <c r="K33" s="2845"/>
      <c r="L33" s="2845"/>
      <c r="M33" s="2845"/>
      <c r="N33" s="2845"/>
      <c r="O33" s="2845"/>
      <c r="P33" s="2845"/>
      <c r="Q33" s="2845"/>
      <c r="R33" s="2845"/>
      <c r="S33" s="2846"/>
    </row>
    <row r="34" spans="1:19" hidden="1">
      <c r="Q34" s="2847" t="s">
        <v>719</v>
      </c>
      <c r="R34" s="2847"/>
      <c r="S34" s="2847"/>
    </row>
    <row r="35" spans="1:19" hidden="1">
      <c r="Q35" s="458"/>
      <c r="R35" s="865"/>
      <c r="S35" s="275"/>
    </row>
    <row r="36" spans="1:19" hidden="1">
      <c r="Q36" s="2829" t="s">
        <v>720</v>
      </c>
      <c r="R36" s="2829"/>
      <c r="S36" s="2829"/>
    </row>
    <row r="37" spans="1:19" hidden="1">
      <c r="Q37" s="2830" t="s">
        <v>731</v>
      </c>
      <c r="R37" s="2830"/>
      <c r="S37" s="2830"/>
    </row>
    <row r="38" spans="1:19" hidden="1"/>
  </sheetData>
  <mergeCells count="37">
    <mergeCell ref="Q34:S34"/>
    <mergeCell ref="Q36:S36"/>
    <mergeCell ref="Q37:S37"/>
    <mergeCell ref="S30:S31"/>
    <mergeCell ref="A27:C27"/>
    <mergeCell ref="Q27:S27"/>
    <mergeCell ref="Q28:S28"/>
    <mergeCell ref="Q29:S29"/>
    <mergeCell ref="A28:C29"/>
    <mergeCell ref="A32:S32"/>
    <mergeCell ref="A33:S33"/>
    <mergeCell ref="A30:C31"/>
    <mergeCell ref="Q30:R30"/>
    <mergeCell ref="A6:B8"/>
    <mergeCell ref="C6:P6"/>
    <mergeCell ref="Q6:S6"/>
    <mergeCell ref="C7:P7"/>
    <mergeCell ref="C8:P8"/>
    <mergeCell ref="Q8:S8"/>
    <mergeCell ref="A1:S1"/>
    <mergeCell ref="A2:S2"/>
    <mergeCell ref="A3:B4"/>
    <mergeCell ref="C5:P5"/>
    <mergeCell ref="Q5:S5"/>
    <mergeCell ref="C3:S4"/>
    <mergeCell ref="A9:C10"/>
    <mergeCell ref="E9:P9"/>
    <mergeCell ref="Q13:S13"/>
    <mergeCell ref="Q20:S20"/>
    <mergeCell ref="Q11:R11"/>
    <mergeCell ref="Q10:R10"/>
    <mergeCell ref="Q21:R21"/>
    <mergeCell ref="Q22:R22"/>
    <mergeCell ref="Q23:R23"/>
    <mergeCell ref="Q24:R24"/>
    <mergeCell ref="Q26:S26"/>
    <mergeCell ref="Q25:R25"/>
  </mergeCells>
  <phoneticPr fontId="57" type="noConversion"/>
  <printOptions horizontalCentered="1"/>
  <pageMargins left="0.70866141732283472" right="0.70866141732283472" top="0.74803149606299213" bottom="0" header="0.31496062992125984" footer="0.31496062992125984"/>
  <pageSetup paperSize="9" scale="65" orientation="landscape" r:id="rId1"/>
  <headerFooter scaleWithDoc="0" alignWithMargins="0">
    <oddHeader>&amp;R&amp;"Angsana New,ธรรมดา"&amp;18 32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T31"/>
  <sheetViews>
    <sheetView view="pageBreakPreview" topLeftCell="A13" zoomScale="60" zoomScaleNormal="90" zoomScalePageLayoutView="90" workbookViewId="0">
      <selection activeCell="A5" sqref="A5:P6"/>
    </sheetView>
  </sheetViews>
  <sheetFormatPr defaultColWidth="8.5703125" defaultRowHeight="24"/>
  <cols>
    <col min="1" max="1" width="9" style="15" customWidth="1"/>
    <col min="2" max="2" width="17.140625" style="15" customWidth="1"/>
    <col min="3" max="3" width="38.42578125" style="15" customWidth="1"/>
    <col min="4" max="4" width="16.140625" style="15" customWidth="1"/>
    <col min="5" max="5" width="4" style="15" bestFit="1" customWidth="1"/>
    <col min="6" max="6" width="4.42578125" style="15" bestFit="1" customWidth="1"/>
    <col min="7" max="7" width="3.85546875" style="15" bestFit="1" customWidth="1"/>
    <col min="8" max="8" width="4" style="15" bestFit="1" customWidth="1"/>
    <col min="9" max="9" width="4.140625" style="15" bestFit="1" customWidth="1"/>
    <col min="10" max="10" width="4" style="15" bestFit="1" customWidth="1"/>
    <col min="11" max="12" width="4.140625" style="15" bestFit="1" customWidth="1"/>
    <col min="13" max="13" width="4" style="15" bestFit="1" customWidth="1"/>
    <col min="14" max="14" width="3.85546875" style="15" bestFit="1" customWidth="1"/>
    <col min="15" max="15" width="4" style="15" bestFit="1" customWidth="1"/>
    <col min="16" max="16" width="3.85546875" style="15" bestFit="1" customWidth="1"/>
    <col min="17" max="17" width="9" style="15" customWidth="1"/>
    <col min="18" max="18" width="27.5703125" style="15" customWidth="1"/>
    <col min="19" max="19" width="16.8554687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505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788</v>
      </c>
      <c r="B3" s="2856"/>
      <c r="C3" s="3121" t="s">
        <v>801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789</v>
      </c>
      <c r="B5" s="2942"/>
      <c r="C5" s="2925" t="s">
        <v>986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498</v>
      </c>
      <c r="R5" s="2869"/>
      <c r="S5" s="2870"/>
    </row>
    <row r="6" spans="1:19">
      <c r="A6" s="2943"/>
      <c r="B6" s="2944"/>
      <c r="C6" s="2979"/>
      <c r="D6" s="2980"/>
      <c r="E6" s="2980"/>
      <c r="F6" s="2980"/>
      <c r="G6" s="2980"/>
      <c r="H6" s="2980"/>
      <c r="I6" s="2980"/>
      <c r="J6" s="2980"/>
      <c r="K6" s="2980"/>
      <c r="L6" s="2980"/>
      <c r="M6" s="2980"/>
      <c r="N6" s="2980"/>
      <c r="O6" s="2980"/>
      <c r="P6" s="2995"/>
      <c r="Q6" s="2921" t="s">
        <v>506</v>
      </c>
      <c r="R6" s="2922"/>
      <c r="S6" s="2923"/>
    </row>
    <row r="7" spans="1:19">
      <c r="A7" s="2871" t="s">
        <v>62</v>
      </c>
      <c r="B7" s="2872"/>
      <c r="C7" s="2875" t="s">
        <v>802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329" t="s">
        <v>613</v>
      </c>
      <c r="R7" s="80"/>
      <c r="S7" s="81"/>
    </row>
    <row r="8" spans="1:19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454" t="s">
        <v>59</v>
      </c>
      <c r="R8" s="3455"/>
      <c r="S8" s="3456"/>
    </row>
    <row r="9" spans="1:19" ht="24.75" thickBot="1">
      <c r="A9" s="2903" t="s">
        <v>499</v>
      </c>
      <c r="B9" s="2904"/>
      <c r="C9" s="2905"/>
      <c r="D9" s="202" t="s">
        <v>585</v>
      </c>
      <c r="E9" s="2909" t="s">
        <v>500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501</v>
      </c>
      <c r="R9" s="325"/>
      <c r="S9" s="326" t="s">
        <v>502</v>
      </c>
    </row>
    <row r="10" spans="1:19">
      <c r="A10" s="3009"/>
      <c r="B10" s="3010"/>
      <c r="C10" s="3011"/>
      <c r="D10" s="165" t="s">
        <v>60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321" t="s">
        <v>507</v>
      </c>
      <c r="R10" s="208"/>
      <c r="S10" s="76" t="s">
        <v>110</v>
      </c>
    </row>
    <row r="11" spans="1:19" ht="24.75" thickBot="1">
      <c r="A11" s="3702" t="s">
        <v>873</v>
      </c>
      <c r="B11" s="3703"/>
      <c r="C11" s="3703"/>
      <c r="D11" s="753">
        <v>20</v>
      </c>
      <c r="E11" s="332"/>
      <c r="F11" s="786"/>
      <c r="G11" s="898">
        <v>10</v>
      </c>
      <c r="H11" s="897">
        <v>10</v>
      </c>
      <c r="I11" s="293"/>
      <c r="J11" s="333"/>
      <c r="K11" s="293"/>
      <c r="L11" s="293"/>
      <c r="M11" s="293"/>
      <c r="N11" s="293"/>
      <c r="O11" s="293"/>
      <c r="P11" s="296"/>
      <c r="Q11" s="234" t="s">
        <v>508</v>
      </c>
      <c r="R11" s="74"/>
      <c r="S11" s="187"/>
    </row>
    <row r="12" spans="1:19" ht="24.75" thickBot="1">
      <c r="A12" s="3702" t="s">
        <v>874</v>
      </c>
      <c r="B12" s="3703"/>
      <c r="C12" s="3703"/>
      <c r="D12" s="1179">
        <v>20</v>
      </c>
      <c r="E12" s="336"/>
      <c r="F12" s="337"/>
      <c r="G12" s="300"/>
      <c r="H12" s="299"/>
      <c r="I12" s="300"/>
      <c r="J12" s="301"/>
      <c r="K12" s="898">
        <v>10</v>
      </c>
      <c r="L12" s="897">
        <v>10</v>
      </c>
      <c r="M12" s="300"/>
      <c r="N12" s="300"/>
      <c r="O12" s="300"/>
      <c r="P12" s="302"/>
      <c r="Q12" s="324" t="s">
        <v>510</v>
      </c>
      <c r="R12" s="325"/>
      <c r="S12" s="517"/>
    </row>
    <row r="13" spans="1:19">
      <c r="A13" s="334" t="s">
        <v>509</v>
      </c>
      <c r="B13" s="335"/>
      <c r="C13" s="335"/>
      <c r="D13" s="754"/>
      <c r="E13" s="219"/>
      <c r="F13" s="357"/>
      <c r="G13" s="356"/>
      <c r="H13" s="357"/>
      <c r="I13" s="219"/>
      <c r="J13" s="222"/>
      <c r="K13" s="219"/>
      <c r="L13" s="219"/>
      <c r="M13" s="219"/>
      <c r="N13" s="219"/>
      <c r="O13" s="219"/>
      <c r="P13" s="224"/>
      <c r="Q13" s="121" t="s">
        <v>15</v>
      </c>
      <c r="R13" s="518"/>
      <c r="S13" s="188"/>
    </row>
    <row r="14" spans="1:19" ht="24.75" thickBot="1">
      <c r="A14" s="3707" t="s">
        <v>642</v>
      </c>
      <c r="B14" s="3708"/>
      <c r="C14" s="3709"/>
      <c r="D14" s="754" t="s">
        <v>457</v>
      </c>
      <c r="E14" s="219"/>
      <c r="F14" s="357"/>
      <c r="G14" s="356"/>
      <c r="H14" s="220"/>
      <c r="I14" s="219"/>
      <c r="J14" s="222"/>
      <c r="K14" s="219"/>
      <c r="L14" s="338">
        <v>5</v>
      </c>
      <c r="M14" s="328">
        <v>5</v>
      </c>
      <c r="N14" s="219"/>
      <c r="O14" s="219"/>
      <c r="P14" s="224"/>
      <c r="Q14" s="122"/>
      <c r="R14" s="74"/>
      <c r="S14" s="75"/>
    </row>
    <row r="15" spans="1:19" ht="24.75" thickBot="1">
      <c r="A15" s="3457" t="s">
        <v>643</v>
      </c>
      <c r="B15" s="3458"/>
      <c r="C15" s="3459"/>
      <c r="D15" s="755" t="s">
        <v>457</v>
      </c>
      <c r="E15" s="77"/>
      <c r="F15" s="231"/>
      <c r="G15" s="225"/>
      <c r="H15" s="226"/>
      <c r="I15" s="77"/>
      <c r="J15" s="232"/>
      <c r="K15" s="77"/>
      <c r="L15" s="283">
        <v>5</v>
      </c>
      <c r="M15" s="287">
        <v>5</v>
      </c>
      <c r="N15" s="77"/>
      <c r="O15" s="77"/>
      <c r="P15" s="78"/>
      <c r="Q15" s="324" t="s">
        <v>511</v>
      </c>
      <c r="R15" s="325"/>
      <c r="S15" s="517"/>
    </row>
    <row r="16" spans="1:19">
      <c r="A16" s="3457" t="s">
        <v>512</v>
      </c>
      <c r="B16" s="3458"/>
      <c r="C16" s="3459"/>
      <c r="D16" s="755"/>
      <c r="E16" s="77"/>
      <c r="F16" s="231"/>
      <c r="G16" s="77"/>
      <c r="H16" s="231"/>
      <c r="I16" s="77"/>
      <c r="J16" s="232"/>
      <c r="K16" s="77"/>
      <c r="L16" s="77"/>
      <c r="M16" s="77"/>
      <c r="N16" s="77"/>
      <c r="O16" s="77"/>
      <c r="P16" s="78"/>
      <c r="Q16" s="121" t="s">
        <v>289</v>
      </c>
      <c r="R16" s="208"/>
      <c r="S16" s="188"/>
    </row>
    <row r="17" spans="1:20" ht="24.75" thickBot="1">
      <c r="A17" s="339" t="s">
        <v>644</v>
      </c>
      <c r="B17" s="340"/>
      <c r="C17" s="341"/>
      <c r="D17" s="755" t="s">
        <v>647</v>
      </c>
      <c r="E17" s="77"/>
      <c r="F17" s="231"/>
      <c r="G17" s="77"/>
      <c r="H17" s="226"/>
      <c r="I17" s="225"/>
      <c r="J17" s="228"/>
      <c r="K17" s="225"/>
      <c r="L17" s="225"/>
      <c r="M17" s="338">
        <v>5</v>
      </c>
      <c r="N17" s="328">
        <v>5</v>
      </c>
      <c r="O17" s="338">
        <v>5</v>
      </c>
      <c r="P17" s="328">
        <v>5</v>
      </c>
      <c r="Q17" s="329"/>
      <c r="R17" s="80"/>
      <c r="S17" s="81"/>
    </row>
    <row r="18" spans="1:20" ht="24.75" thickBot="1">
      <c r="A18" s="3457" t="s">
        <v>646</v>
      </c>
      <c r="B18" s="3458"/>
      <c r="C18" s="3459"/>
      <c r="D18" s="755" t="s">
        <v>457</v>
      </c>
      <c r="E18" s="77"/>
      <c r="F18" s="231"/>
      <c r="G18" s="77"/>
      <c r="H18" s="231"/>
      <c r="I18" s="77"/>
      <c r="J18" s="232"/>
      <c r="K18" s="225"/>
      <c r="L18" s="77"/>
      <c r="M18" s="338">
        <v>5</v>
      </c>
      <c r="N18" s="328">
        <v>5</v>
      </c>
      <c r="O18" s="338">
        <v>5</v>
      </c>
      <c r="P18" s="328">
        <v>5</v>
      </c>
      <c r="Q18" s="513" t="s">
        <v>504</v>
      </c>
      <c r="R18" s="514"/>
      <c r="S18" s="515"/>
    </row>
    <row r="19" spans="1:20">
      <c r="A19" s="3457" t="s">
        <v>645</v>
      </c>
      <c r="B19" s="3458"/>
      <c r="C19" s="3459"/>
      <c r="D19" s="755" t="s">
        <v>457</v>
      </c>
      <c r="E19" s="225"/>
      <c r="F19" s="226"/>
      <c r="G19" s="225"/>
      <c r="H19" s="226"/>
      <c r="I19" s="225"/>
      <c r="J19" s="228"/>
      <c r="K19" s="225"/>
      <c r="L19" s="225"/>
      <c r="M19" s="225"/>
      <c r="N19" s="225"/>
      <c r="O19" s="225"/>
      <c r="P19" s="230"/>
      <c r="Q19" s="3712" t="s">
        <v>12</v>
      </c>
      <c r="R19" s="3713"/>
      <c r="S19" s="751" t="s">
        <v>13</v>
      </c>
    </row>
    <row r="20" spans="1:20">
      <c r="A20" s="339"/>
      <c r="B20" s="340"/>
      <c r="C20" s="341"/>
      <c r="D20" s="341"/>
      <c r="E20" s="225"/>
      <c r="F20" s="226"/>
      <c r="G20" s="225"/>
      <c r="H20" s="226"/>
      <c r="I20" s="225"/>
      <c r="J20" s="228"/>
      <c r="K20" s="225"/>
      <c r="L20" s="225"/>
      <c r="M20" s="225"/>
      <c r="N20" s="225"/>
      <c r="O20" s="225"/>
      <c r="P20" s="230"/>
      <c r="Q20" s="3714">
        <v>860000</v>
      </c>
      <c r="R20" s="3715"/>
      <c r="S20" s="752"/>
    </row>
    <row r="21" spans="1:20" ht="24.75" thickBot="1">
      <c r="A21" s="3457"/>
      <c r="B21" s="3458"/>
      <c r="C21" s="3459"/>
      <c r="D21" s="341"/>
      <c r="E21" s="225"/>
      <c r="F21" s="226"/>
      <c r="G21" s="225"/>
      <c r="H21" s="226"/>
      <c r="I21" s="225"/>
      <c r="J21" s="228"/>
      <c r="K21" s="225"/>
      <c r="L21" s="225"/>
      <c r="M21" s="225"/>
      <c r="N21" s="225"/>
      <c r="O21" s="225"/>
      <c r="P21" s="505"/>
      <c r="Q21" s="562" t="s">
        <v>14</v>
      </c>
      <c r="R21" s="549"/>
      <c r="S21" s="742">
        <f>Q20+S20</f>
        <v>860000</v>
      </c>
    </row>
    <row r="22" spans="1:20" ht="24.75" thickBot="1">
      <c r="A22" s="3457"/>
      <c r="B22" s="3458"/>
      <c r="C22" s="3459"/>
      <c r="D22" s="547"/>
      <c r="E22" s="343"/>
      <c r="F22" s="344"/>
      <c r="G22" s="343"/>
      <c r="H22" s="344"/>
      <c r="I22" s="343"/>
      <c r="J22" s="345"/>
      <c r="K22" s="343"/>
      <c r="L22" s="343"/>
      <c r="M22" s="343"/>
      <c r="N22" s="343"/>
      <c r="O22" s="343"/>
      <c r="P22" s="346"/>
      <c r="Q22" s="3035" t="s">
        <v>563</v>
      </c>
      <c r="R22" s="3036"/>
      <c r="S22" s="3037"/>
      <c r="T22" s="123"/>
    </row>
    <row r="23" spans="1:20">
      <c r="A23" s="2894" t="s">
        <v>61</v>
      </c>
      <c r="B23" s="2895"/>
      <c r="C23" s="2896"/>
      <c r="D23" s="558">
        <v>100</v>
      </c>
      <c r="E23" s="553"/>
      <c r="F23" s="554"/>
      <c r="G23" s="555"/>
      <c r="H23" s="554"/>
      <c r="I23" s="555"/>
      <c r="J23" s="556"/>
      <c r="K23" s="555"/>
      <c r="L23" s="555"/>
      <c r="M23" s="555"/>
      <c r="N23" s="555"/>
      <c r="O23" s="555"/>
      <c r="P23" s="557"/>
      <c r="Q23" s="2951" t="s">
        <v>586</v>
      </c>
      <c r="R23" s="2952"/>
      <c r="S23" s="2953"/>
    </row>
    <row r="24" spans="1:20">
      <c r="A24" s="3696" t="s">
        <v>583</v>
      </c>
      <c r="B24" s="3697"/>
      <c r="C24" s="3698"/>
      <c r="D24" s="97" t="s">
        <v>485</v>
      </c>
      <c r="E24" s="743">
        <v>0</v>
      </c>
      <c r="F24" s="744">
        <f t="shared" ref="F24:P24" si="0">SUM(F11:F23)</f>
        <v>0</v>
      </c>
      <c r="G24" s="613">
        <f t="shared" si="0"/>
        <v>10</v>
      </c>
      <c r="H24" s="744">
        <f>SUM(H11:H23)</f>
        <v>10</v>
      </c>
      <c r="I24" s="613">
        <f t="shared" si="0"/>
        <v>0</v>
      </c>
      <c r="J24" s="745">
        <f t="shared" si="0"/>
        <v>0</v>
      </c>
      <c r="K24" s="613">
        <f t="shared" si="0"/>
        <v>10</v>
      </c>
      <c r="L24" s="613">
        <f t="shared" si="0"/>
        <v>20</v>
      </c>
      <c r="M24" s="613">
        <f t="shared" si="0"/>
        <v>20</v>
      </c>
      <c r="N24" s="613">
        <f t="shared" si="0"/>
        <v>10</v>
      </c>
      <c r="O24" s="613">
        <f t="shared" si="0"/>
        <v>10</v>
      </c>
      <c r="P24" s="746">
        <f t="shared" si="0"/>
        <v>10</v>
      </c>
      <c r="Q24" s="123"/>
      <c r="R24" s="123"/>
      <c r="S24" s="277"/>
    </row>
    <row r="25" spans="1:20">
      <c r="A25" s="3699"/>
      <c r="B25" s="3700"/>
      <c r="C25" s="3701"/>
      <c r="D25" s="97" t="s">
        <v>69</v>
      </c>
      <c r="E25" s="743">
        <f>+E24</f>
        <v>0</v>
      </c>
      <c r="F25" s="613">
        <f>+E24+F24</f>
        <v>0</v>
      </c>
      <c r="G25" s="745">
        <f>+E24+F24+G24</f>
        <v>10</v>
      </c>
      <c r="H25" s="744">
        <f>+E24+F24+G24+H24</f>
        <v>20</v>
      </c>
      <c r="I25" s="613">
        <f>+E24+F24+G24+H24+I24</f>
        <v>20</v>
      </c>
      <c r="J25" s="745">
        <f>+E24+F24+G24+H24+I24+J24</f>
        <v>20</v>
      </c>
      <c r="K25" s="613">
        <f>+E24+F24+G24+H24+I24+J24+K24</f>
        <v>30</v>
      </c>
      <c r="L25" s="613">
        <f>+E24+F24+G24+H24+I24+J24+K24+L24</f>
        <v>50</v>
      </c>
      <c r="M25" s="613">
        <f>+E24+F24+G24+H24+I24+J24+K24+L24+M24</f>
        <v>70</v>
      </c>
      <c r="N25" s="613">
        <f>+E24+F24+G24+H24+I24+J24+K24+L24+M24+N24</f>
        <v>80</v>
      </c>
      <c r="O25" s="613">
        <f>+E24+F24+G24+H24+I24+J24+K24+L24+M24+N24+O24</f>
        <v>90</v>
      </c>
      <c r="P25" s="746">
        <f>+E24+F24+G24+H24+I24+J24+K24+L24+M24+N24+O24+P24</f>
        <v>100</v>
      </c>
      <c r="Q25" s="441"/>
      <c r="R25" s="516"/>
      <c r="S25" s="503"/>
    </row>
    <row r="26" spans="1:20">
      <c r="A26" s="4033" t="s">
        <v>584</v>
      </c>
      <c r="B26" s="4034"/>
      <c r="C26" s="4035"/>
      <c r="D26" s="747" t="s">
        <v>485</v>
      </c>
      <c r="E26" s="616"/>
      <c r="F26" s="616"/>
      <c r="G26" s="616"/>
      <c r="H26" s="616"/>
      <c r="I26" s="616"/>
      <c r="J26" s="616"/>
      <c r="K26" s="616"/>
      <c r="L26" s="616"/>
      <c r="M26" s="616"/>
      <c r="N26" s="616"/>
      <c r="O26" s="616"/>
      <c r="P26" s="748"/>
      <c r="Q26" s="2837" t="s">
        <v>587</v>
      </c>
      <c r="R26" s="3051"/>
      <c r="S26" s="2839">
        <f>P28</f>
        <v>0</v>
      </c>
    </row>
    <row r="27" spans="1:20" ht="24.75" thickBot="1">
      <c r="A27" s="4036"/>
      <c r="B27" s="4037"/>
      <c r="C27" s="4038"/>
      <c r="D27" s="105" t="s">
        <v>69</v>
      </c>
      <c r="E27" s="749">
        <v>0</v>
      </c>
      <c r="F27" s="749">
        <v>0</v>
      </c>
      <c r="G27" s="749">
        <v>0</v>
      </c>
      <c r="H27" s="749">
        <v>0</v>
      </c>
      <c r="I27" s="749">
        <v>0</v>
      </c>
      <c r="J27" s="749">
        <v>0</v>
      </c>
      <c r="K27" s="749">
        <v>0</v>
      </c>
      <c r="L27" s="749">
        <v>0</v>
      </c>
      <c r="M27" s="749">
        <v>0</v>
      </c>
      <c r="N27" s="749">
        <v>0</v>
      </c>
      <c r="O27" s="749">
        <v>0</v>
      </c>
      <c r="P27" s="750">
        <v>0</v>
      </c>
      <c r="Q27" s="278"/>
      <c r="R27" s="278"/>
      <c r="S27" s="2840"/>
    </row>
    <row r="28" spans="1:20" ht="21.75" hidden="1" customHeight="1">
      <c r="Q28" s="2847" t="s">
        <v>719</v>
      </c>
      <c r="R28" s="2847"/>
      <c r="S28" s="2847"/>
    </row>
    <row r="29" spans="1:20" hidden="1">
      <c r="Q29" s="458"/>
      <c r="R29" s="865"/>
      <c r="S29" s="275"/>
    </row>
    <row r="30" spans="1:20" hidden="1">
      <c r="Q30" s="2829" t="s">
        <v>720</v>
      </c>
      <c r="R30" s="2829"/>
      <c r="S30" s="2829"/>
    </row>
    <row r="31" spans="1:20" hidden="1">
      <c r="Q31" s="2830" t="s">
        <v>732</v>
      </c>
      <c r="R31" s="2830"/>
      <c r="S31" s="2830"/>
    </row>
  </sheetData>
  <mergeCells count="34">
    <mergeCell ref="Q30:S30"/>
    <mergeCell ref="Q31:S31"/>
    <mergeCell ref="Q20:R20"/>
    <mergeCell ref="A19:C19"/>
    <mergeCell ref="A21:C21"/>
    <mergeCell ref="Q19:R19"/>
    <mergeCell ref="A22:C22"/>
    <mergeCell ref="A26:C27"/>
    <mergeCell ref="Q22:S22"/>
    <mergeCell ref="Q23:S23"/>
    <mergeCell ref="Q26:R26"/>
    <mergeCell ref="S26:S27"/>
    <mergeCell ref="A23:C23"/>
    <mergeCell ref="A24:C25"/>
    <mergeCell ref="A14:C14"/>
    <mergeCell ref="A15:C15"/>
    <mergeCell ref="A16:C16"/>
    <mergeCell ref="A18:C18"/>
    <mergeCell ref="Q28:S28"/>
    <mergeCell ref="A1:S1"/>
    <mergeCell ref="A2:S2"/>
    <mergeCell ref="Q5:S5"/>
    <mergeCell ref="Q6:S6"/>
    <mergeCell ref="A3:B4"/>
    <mergeCell ref="C3:S4"/>
    <mergeCell ref="C5:P6"/>
    <mergeCell ref="A5:B6"/>
    <mergeCell ref="A12:C12"/>
    <mergeCell ref="Q8:S8"/>
    <mergeCell ref="A9:C10"/>
    <mergeCell ref="E9:P9"/>
    <mergeCell ref="A11:C11"/>
    <mergeCell ref="C7:P8"/>
    <mergeCell ref="A7:B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33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T34"/>
  <sheetViews>
    <sheetView view="pageBreakPreview" topLeftCell="A5" zoomScale="60" zoomScaleNormal="90" zoomScalePageLayoutView="90" workbookViewId="0">
      <selection activeCell="A5" sqref="A5:P6"/>
    </sheetView>
  </sheetViews>
  <sheetFormatPr defaultColWidth="8.5703125" defaultRowHeight="24"/>
  <cols>
    <col min="1" max="1" width="9" style="15" customWidth="1"/>
    <col min="2" max="2" width="15.42578125" style="15" customWidth="1"/>
    <col min="3" max="3" width="44" style="15" customWidth="1"/>
    <col min="4" max="4" width="16.140625" style="15" customWidth="1"/>
    <col min="5" max="5" width="4" style="15" bestFit="1" customWidth="1"/>
    <col min="6" max="6" width="4.140625" style="15" bestFit="1" customWidth="1"/>
    <col min="7" max="7" width="3.85546875" style="15" bestFit="1" customWidth="1"/>
    <col min="8" max="8" width="4" style="15" bestFit="1" customWidth="1"/>
    <col min="9" max="9" width="4.140625" style="15" customWidth="1"/>
    <col min="10" max="10" width="4.5703125" style="15" customWidth="1"/>
    <col min="11" max="11" width="4.42578125" style="15" bestFit="1" customWidth="1"/>
    <col min="12" max="12" width="4.140625" style="15" bestFit="1" customWidth="1"/>
    <col min="13" max="13" width="4" style="15" bestFit="1" customWidth="1"/>
    <col min="14" max="14" width="4.140625" style="15" bestFit="1" customWidth="1"/>
    <col min="15" max="15" width="4" style="15" bestFit="1" customWidth="1"/>
    <col min="16" max="16" width="5.85546875" style="15" bestFit="1" customWidth="1"/>
    <col min="17" max="17" width="9" style="15" customWidth="1"/>
    <col min="18" max="18" width="27.5703125" style="15" customWidth="1"/>
    <col min="19" max="19" width="16.8554687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807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788</v>
      </c>
      <c r="B3" s="2856"/>
      <c r="C3" s="3122" t="s">
        <v>803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5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789</v>
      </c>
      <c r="B5" s="2942"/>
      <c r="C5" s="2926" t="s">
        <v>987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498</v>
      </c>
      <c r="R5" s="2869"/>
      <c r="S5" s="2870"/>
    </row>
    <row r="6" spans="1:19">
      <c r="A6" s="3130"/>
      <c r="B6" s="2981"/>
      <c r="C6" s="4039"/>
      <c r="D6" s="4039"/>
      <c r="E6" s="4039"/>
      <c r="F6" s="4039"/>
      <c r="G6" s="4039"/>
      <c r="H6" s="4039"/>
      <c r="I6" s="4039"/>
      <c r="J6" s="4039"/>
      <c r="K6" s="4039"/>
      <c r="L6" s="4039"/>
      <c r="M6" s="4039"/>
      <c r="N6" s="4039"/>
      <c r="O6" s="4039"/>
      <c r="P6" s="4040"/>
      <c r="Q6" s="2921" t="s">
        <v>513</v>
      </c>
      <c r="R6" s="2922"/>
      <c r="S6" s="2923"/>
    </row>
    <row r="7" spans="1:19">
      <c r="A7" s="2871" t="s">
        <v>62</v>
      </c>
      <c r="B7" s="2872"/>
      <c r="C7" s="3022" t="s">
        <v>804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73" t="s">
        <v>613</v>
      </c>
      <c r="R7" s="469"/>
      <c r="S7" s="390"/>
    </row>
    <row r="8" spans="1:19" ht="21.75" customHeight="1">
      <c r="A8" s="2993"/>
      <c r="B8" s="2994"/>
      <c r="C8" s="3110" t="s">
        <v>805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2954" t="s">
        <v>59</v>
      </c>
      <c r="R8" s="2955"/>
      <c r="S8" s="2956"/>
    </row>
    <row r="9" spans="1:19" ht="24.75" thickBot="1">
      <c r="A9" s="2873"/>
      <c r="B9" s="2874"/>
      <c r="C9" s="3738" t="s">
        <v>806</v>
      </c>
      <c r="D9" s="3738"/>
      <c r="E9" s="3739"/>
      <c r="F9" s="3739"/>
      <c r="G9" s="3739"/>
      <c r="H9" s="3739"/>
      <c r="I9" s="3739"/>
      <c r="J9" s="3739"/>
      <c r="K9" s="3739"/>
      <c r="L9" s="3739"/>
      <c r="M9" s="3739"/>
      <c r="N9" s="3739"/>
      <c r="O9" s="3739"/>
      <c r="P9" s="3739"/>
      <c r="Q9" s="982"/>
      <c r="R9" s="983"/>
      <c r="S9" s="984"/>
    </row>
    <row r="10" spans="1:19" ht="24.75" thickBot="1">
      <c r="A10" s="2903" t="s">
        <v>499</v>
      </c>
      <c r="B10" s="2904"/>
      <c r="C10" s="2904"/>
      <c r="D10" s="202" t="s">
        <v>585</v>
      </c>
      <c r="E10" s="2909" t="s">
        <v>500</v>
      </c>
      <c r="F10" s="2910"/>
      <c r="G10" s="2910"/>
      <c r="H10" s="2910"/>
      <c r="I10" s="2910"/>
      <c r="J10" s="2910"/>
      <c r="K10" s="2910"/>
      <c r="L10" s="2910"/>
      <c r="M10" s="2910"/>
      <c r="N10" s="2910"/>
      <c r="O10" s="2910"/>
      <c r="P10" s="2924"/>
      <c r="Q10" s="324" t="s">
        <v>501</v>
      </c>
      <c r="R10" s="325"/>
      <c r="S10" s="326" t="s">
        <v>502</v>
      </c>
    </row>
    <row r="11" spans="1:19">
      <c r="A11" s="3009"/>
      <c r="B11" s="3010"/>
      <c r="C11" s="3010"/>
      <c r="D11" s="165" t="s">
        <v>60</v>
      </c>
      <c r="E11" s="209" t="s">
        <v>0</v>
      </c>
      <c r="F11" s="210" t="s">
        <v>1</v>
      </c>
      <c r="G11" s="211" t="s">
        <v>2</v>
      </c>
      <c r="H11" s="212" t="s">
        <v>3</v>
      </c>
      <c r="I11" s="212" t="s">
        <v>4</v>
      </c>
      <c r="J11" s="212" t="s">
        <v>5</v>
      </c>
      <c r="K11" s="212" t="s">
        <v>6</v>
      </c>
      <c r="L11" s="212" t="s">
        <v>7</v>
      </c>
      <c r="M11" s="212" t="s">
        <v>8</v>
      </c>
      <c r="N11" s="212" t="s">
        <v>9</v>
      </c>
      <c r="O11" s="212" t="s">
        <v>10</v>
      </c>
      <c r="P11" s="213" t="s">
        <v>11</v>
      </c>
      <c r="Q11" s="3341" t="s">
        <v>514</v>
      </c>
      <c r="R11" s="3973"/>
      <c r="S11" s="327" t="s">
        <v>465</v>
      </c>
    </row>
    <row r="12" spans="1:19" ht="24.75" thickBot="1">
      <c r="A12" s="4044" t="s">
        <v>588</v>
      </c>
      <c r="B12" s="4045"/>
      <c r="C12" s="4046"/>
      <c r="D12" s="757">
        <v>10</v>
      </c>
      <c r="E12" s="332"/>
      <c r="F12" s="858">
        <v>5</v>
      </c>
      <c r="G12" s="858">
        <v>5</v>
      </c>
      <c r="H12" s="1263"/>
      <c r="I12" s="293"/>
      <c r="J12" s="333"/>
      <c r="K12" s="293"/>
      <c r="L12" s="293"/>
      <c r="M12" s="293"/>
      <c r="N12" s="293"/>
      <c r="O12" s="293"/>
      <c r="P12" s="86"/>
      <c r="Q12" s="4041" t="s">
        <v>515</v>
      </c>
      <c r="R12" s="4042"/>
      <c r="S12" s="561"/>
    </row>
    <row r="13" spans="1:19" ht="24.75" thickBot="1">
      <c r="A13" s="3179" t="s">
        <v>875</v>
      </c>
      <c r="B13" s="3180"/>
      <c r="C13" s="4043"/>
      <c r="D13" s="758">
        <v>10</v>
      </c>
      <c r="E13" s="336"/>
      <c r="F13" s="1180"/>
      <c r="G13" s="859">
        <v>5</v>
      </c>
      <c r="H13" s="859">
        <v>5</v>
      </c>
      <c r="I13" s="300"/>
      <c r="J13" s="301"/>
      <c r="K13" s="300"/>
      <c r="L13" s="300"/>
      <c r="M13" s="300"/>
      <c r="N13" s="300"/>
      <c r="O13" s="300"/>
      <c r="P13" s="302"/>
      <c r="Q13" s="324" t="s">
        <v>510</v>
      </c>
      <c r="R13" s="325"/>
      <c r="S13" s="517"/>
    </row>
    <row r="14" spans="1:19">
      <c r="A14" s="4047" t="s">
        <v>589</v>
      </c>
      <c r="B14" s="4048"/>
      <c r="C14" s="4049"/>
      <c r="D14" s="754" t="s">
        <v>457</v>
      </c>
      <c r="E14" s="219"/>
      <c r="F14" s="1264"/>
      <c r="G14" s="149"/>
      <c r="H14" s="1220"/>
      <c r="I14" s="1220"/>
      <c r="J14" s="252"/>
      <c r="K14" s="1220"/>
      <c r="L14" s="859">
        <v>5</v>
      </c>
      <c r="M14" s="859">
        <v>5</v>
      </c>
      <c r="N14" s="1220"/>
      <c r="O14" s="1220"/>
      <c r="P14" s="253"/>
      <c r="Q14" s="121" t="s">
        <v>516</v>
      </c>
      <c r="R14" s="518"/>
      <c r="S14" s="188"/>
    </row>
    <row r="15" spans="1:19" ht="24.75" thickBot="1">
      <c r="A15" s="3707" t="s">
        <v>517</v>
      </c>
      <c r="B15" s="3708"/>
      <c r="C15" s="3709"/>
      <c r="D15" s="754"/>
      <c r="E15" s="219"/>
      <c r="F15" s="483"/>
      <c r="G15" s="1220"/>
      <c r="H15" s="251"/>
      <c r="I15" s="1220"/>
      <c r="J15" s="252"/>
      <c r="K15" s="1220"/>
      <c r="L15" s="1220"/>
      <c r="M15" s="1220"/>
      <c r="N15" s="1220"/>
      <c r="O15" s="1220"/>
      <c r="P15" s="253"/>
      <c r="Q15" s="122" t="s">
        <v>518</v>
      </c>
      <c r="R15" s="74"/>
      <c r="S15" s="75"/>
    </row>
    <row r="16" spans="1:19" ht="24.75" thickBot="1">
      <c r="A16" s="3457" t="s">
        <v>876</v>
      </c>
      <c r="B16" s="3458"/>
      <c r="C16" s="3459"/>
      <c r="D16" s="755" t="s">
        <v>647</v>
      </c>
      <c r="E16" s="77"/>
      <c r="F16" s="483"/>
      <c r="G16" s="149"/>
      <c r="H16" s="255"/>
      <c r="I16" s="149"/>
      <c r="J16" s="252"/>
      <c r="K16" s="1220"/>
      <c r="L16" s="1220"/>
      <c r="M16" s="859">
        <v>3</v>
      </c>
      <c r="N16" s="859">
        <v>3</v>
      </c>
      <c r="O16" s="859">
        <v>3</v>
      </c>
      <c r="P16" s="861">
        <v>2.5</v>
      </c>
      <c r="Q16" s="324" t="s">
        <v>511</v>
      </c>
      <c r="R16" s="325"/>
      <c r="S16" s="517"/>
    </row>
    <row r="17" spans="1:20">
      <c r="A17" s="3457" t="s">
        <v>590</v>
      </c>
      <c r="B17" s="3458"/>
      <c r="C17" s="3459"/>
      <c r="D17" s="755" t="s">
        <v>457</v>
      </c>
      <c r="E17" s="77"/>
      <c r="F17" s="483"/>
      <c r="G17" s="1220"/>
      <c r="H17" s="255"/>
      <c r="I17" s="149"/>
      <c r="J17" s="256"/>
      <c r="K17" s="149"/>
      <c r="L17" s="149"/>
      <c r="M17" s="859">
        <v>5</v>
      </c>
      <c r="N17" s="859">
        <v>5</v>
      </c>
      <c r="O17" s="859">
        <v>5</v>
      </c>
      <c r="P17" s="861">
        <v>5</v>
      </c>
      <c r="Q17" s="121" t="s">
        <v>289</v>
      </c>
      <c r="R17" s="208"/>
      <c r="S17" s="188"/>
    </row>
    <row r="18" spans="1:20">
      <c r="A18" s="3457" t="s">
        <v>519</v>
      </c>
      <c r="B18" s="3458"/>
      <c r="C18" s="3459"/>
      <c r="D18" s="755"/>
      <c r="E18" s="77"/>
      <c r="F18" s="483"/>
      <c r="G18" s="1220"/>
      <c r="H18" s="251"/>
      <c r="I18" s="1220"/>
      <c r="J18" s="252"/>
      <c r="K18" s="1220"/>
      <c r="L18" s="1220"/>
      <c r="M18" s="1220"/>
      <c r="N18" s="1220"/>
      <c r="O18" s="1220"/>
      <c r="P18" s="253"/>
      <c r="Q18" s="329"/>
      <c r="R18" s="80"/>
      <c r="S18" s="81"/>
    </row>
    <row r="19" spans="1:20" ht="24.75" thickBot="1">
      <c r="A19" s="3457" t="s">
        <v>591</v>
      </c>
      <c r="B19" s="3458"/>
      <c r="C19" s="3459"/>
      <c r="D19" s="755" t="s">
        <v>647</v>
      </c>
      <c r="E19" s="225"/>
      <c r="F19" s="1264"/>
      <c r="G19" s="149"/>
      <c r="H19" s="1265"/>
      <c r="I19" s="149"/>
      <c r="J19" s="256"/>
      <c r="K19" s="149"/>
      <c r="L19" s="149"/>
      <c r="M19" s="859">
        <v>5</v>
      </c>
      <c r="N19" s="859">
        <v>5</v>
      </c>
      <c r="O19" s="859">
        <v>5</v>
      </c>
      <c r="P19" s="861">
        <v>5</v>
      </c>
      <c r="Q19" s="116"/>
      <c r="R19" s="74"/>
      <c r="S19" s="342"/>
    </row>
    <row r="20" spans="1:20" ht="24.75" thickBot="1">
      <c r="A20" s="3457" t="s">
        <v>520</v>
      </c>
      <c r="B20" s="3458"/>
      <c r="C20" s="3459"/>
      <c r="D20" s="755"/>
      <c r="E20" s="77"/>
      <c r="F20" s="483"/>
      <c r="G20" s="1220"/>
      <c r="H20" s="251"/>
      <c r="I20" s="1220"/>
      <c r="J20" s="252"/>
      <c r="K20" s="1220"/>
      <c r="L20" s="1220"/>
      <c r="M20" s="1220"/>
      <c r="N20" s="1220"/>
      <c r="O20" s="1220"/>
      <c r="P20" s="253"/>
      <c r="Q20" s="3035" t="s">
        <v>504</v>
      </c>
      <c r="R20" s="3036"/>
      <c r="S20" s="3037"/>
    </row>
    <row r="21" spans="1:20">
      <c r="A21" s="970" t="s">
        <v>877</v>
      </c>
      <c r="B21" s="971"/>
      <c r="C21" s="972"/>
      <c r="D21" s="755" t="s">
        <v>647</v>
      </c>
      <c r="E21" s="77"/>
      <c r="F21" s="483"/>
      <c r="G21" s="1220"/>
      <c r="H21" s="251"/>
      <c r="I21" s="149"/>
      <c r="J21" s="256"/>
      <c r="K21" s="149"/>
      <c r="L21" s="1220"/>
      <c r="M21" s="859">
        <v>5</v>
      </c>
      <c r="N21" s="859">
        <v>5</v>
      </c>
      <c r="O21" s="859">
        <v>5</v>
      </c>
      <c r="P21" s="861">
        <v>5</v>
      </c>
      <c r="Q21" s="4050" t="s">
        <v>12</v>
      </c>
      <c r="R21" s="4051"/>
      <c r="S21" s="902" t="s">
        <v>13</v>
      </c>
    </row>
    <row r="22" spans="1:20">
      <c r="A22" s="3457"/>
      <c r="B22" s="3458"/>
      <c r="C22" s="3459"/>
      <c r="D22" s="755"/>
      <c r="E22" s="77"/>
      <c r="F22" s="483"/>
      <c r="G22" s="1220"/>
      <c r="H22" s="251"/>
      <c r="I22" s="1220"/>
      <c r="J22" s="252"/>
      <c r="K22" s="1220"/>
      <c r="L22" s="1220"/>
      <c r="M22" s="1220"/>
      <c r="N22" s="149"/>
      <c r="O22" s="149"/>
      <c r="P22" s="257"/>
      <c r="Q22" s="3283"/>
      <c r="R22" s="3284"/>
      <c r="S22" s="82"/>
    </row>
    <row r="23" spans="1:20">
      <c r="A23" s="3457"/>
      <c r="B23" s="3458"/>
      <c r="C23" s="3459"/>
      <c r="D23" s="759"/>
      <c r="E23" s="343"/>
      <c r="F23" s="505"/>
      <c r="G23" s="225"/>
      <c r="H23" s="226"/>
      <c r="I23" s="225"/>
      <c r="J23" s="228"/>
      <c r="K23" s="225"/>
      <c r="L23" s="225"/>
      <c r="M23" s="225"/>
      <c r="N23" s="225"/>
      <c r="O23" s="225"/>
      <c r="P23" s="230"/>
      <c r="Q23" s="3337"/>
      <c r="R23" s="3338"/>
      <c r="S23" s="559"/>
      <c r="T23" s="276"/>
    </row>
    <row r="24" spans="1:20" ht="24.75" thickBot="1">
      <c r="A24" s="3740"/>
      <c r="B24" s="3741"/>
      <c r="C24" s="3742"/>
      <c r="D24" s="760"/>
      <c r="E24" s="343"/>
      <c r="F24" s="344"/>
      <c r="G24" s="343"/>
      <c r="H24" s="344"/>
      <c r="I24" s="343"/>
      <c r="J24" s="345"/>
      <c r="K24" s="343"/>
      <c r="L24" s="343"/>
      <c r="M24" s="343"/>
      <c r="N24" s="343"/>
      <c r="O24" s="343"/>
      <c r="P24" s="347"/>
      <c r="Q24" s="4052" t="s">
        <v>14</v>
      </c>
      <c r="R24" s="4053"/>
      <c r="S24" s="119">
        <f>Q22+S22</f>
        <v>0</v>
      </c>
    </row>
    <row r="25" spans="1:20" ht="24.75" thickBot="1">
      <c r="A25" s="3457"/>
      <c r="B25" s="3458"/>
      <c r="C25" s="3459"/>
      <c r="D25" s="759"/>
      <c r="E25" s="343"/>
      <c r="F25" s="344"/>
      <c r="G25" s="343"/>
      <c r="H25" s="344"/>
      <c r="I25" s="343"/>
      <c r="J25" s="345"/>
      <c r="K25" s="343"/>
      <c r="L25" s="343"/>
      <c r="M25" s="343"/>
      <c r="N25" s="343"/>
      <c r="O25" s="343"/>
      <c r="P25" s="346"/>
      <c r="Q25" s="3035" t="s">
        <v>563</v>
      </c>
      <c r="R25" s="3036"/>
      <c r="S25" s="3037"/>
    </row>
    <row r="26" spans="1:20">
      <c r="A26" s="2894" t="s">
        <v>61</v>
      </c>
      <c r="B26" s="2895"/>
      <c r="C26" s="2896"/>
      <c r="D26" s="756" t="s">
        <v>648</v>
      </c>
      <c r="E26" s="553"/>
      <c r="F26" s="554"/>
      <c r="G26" s="555"/>
      <c r="H26" s="554"/>
      <c r="I26" s="555"/>
      <c r="J26" s="556"/>
      <c r="K26" s="555"/>
      <c r="L26" s="555"/>
      <c r="M26" s="555"/>
      <c r="N26" s="555"/>
      <c r="O26" s="555"/>
      <c r="P26" s="557"/>
      <c r="Q26" s="2951" t="s">
        <v>586</v>
      </c>
      <c r="R26" s="2952"/>
      <c r="S26" s="2953"/>
    </row>
    <row r="27" spans="1:20">
      <c r="A27" s="3696" t="s">
        <v>583</v>
      </c>
      <c r="B27" s="3697"/>
      <c r="C27" s="3698"/>
      <c r="D27" s="97" t="s">
        <v>485</v>
      </c>
      <c r="E27" s="743">
        <v>0</v>
      </c>
      <c r="F27" s="744">
        <f>SUM(F12:F26)</f>
        <v>5</v>
      </c>
      <c r="G27" s="613">
        <f t="shared" ref="G27:P27" si="0">SUM(G12:G26)</f>
        <v>10</v>
      </c>
      <c r="H27" s="744">
        <f>SUM(H12:H26)</f>
        <v>5</v>
      </c>
      <c r="I27" s="613">
        <f t="shared" si="0"/>
        <v>0</v>
      </c>
      <c r="J27" s="745">
        <f t="shared" si="0"/>
        <v>0</v>
      </c>
      <c r="K27" s="613">
        <f t="shared" si="0"/>
        <v>0</v>
      </c>
      <c r="L27" s="613">
        <f t="shared" si="0"/>
        <v>5</v>
      </c>
      <c r="M27" s="613">
        <f t="shared" si="0"/>
        <v>23</v>
      </c>
      <c r="N27" s="613">
        <f t="shared" si="0"/>
        <v>18</v>
      </c>
      <c r="O27" s="613">
        <f t="shared" si="0"/>
        <v>18</v>
      </c>
      <c r="P27" s="746">
        <f t="shared" si="0"/>
        <v>17.5</v>
      </c>
      <c r="Q27" s="123"/>
      <c r="R27" s="123"/>
      <c r="S27" s="277"/>
    </row>
    <row r="28" spans="1:20">
      <c r="A28" s="3699"/>
      <c r="B28" s="3700"/>
      <c r="C28" s="3701"/>
      <c r="D28" s="97" t="s">
        <v>69</v>
      </c>
      <c r="E28" s="743">
        <f>+E27</f>
        <v>0</v>
      </c>
      <c r="F28" s="613">
        <f>+E27+F27</f>
        <v>5</v>
      </c>
      <c r="G28" s="745">
        <f>+E27+F27+G27</f>
        <v>15</v>
      </c>
      <c r="H28" s="744">
        <f>+E27+F27+G27+H27</f>
        <v>20</v>
      </c>
      <c r="I28" s="613">
        <f>+E27+F27+G27+H27+I27</f>
        <v>20</v>
      </c>
      <c r="J28" s="745">
        <f>+E27+F27+G27+H27+I27+J27</f>
        <v>20</v>
      </c>
      <c r="K28" s="613">
        <f>+E27+F27+G27+H27+I27+J27+K27</f>
        <v>20</v>
      </c>
      <c r="L28" s="613">
        <f>+E27+F27+G27+H27+I27+J27+K27</f>
        <v>20</v>
      </c>
      <c r="M28" s="613">
        <f>+E27+F27+G27+H27+I27+J27+K27+L27+M27</f>
        <v>48</v>
      </c>
      <c r="N28" s="613">
        <v>65</v>
      </c>
      <c r="O28" s="613">
        <v>83</v>
      </c>
      <c r="P28" s="746">
        <f>+E27+F27+G27+H27+I27+J27+K27+L27+M27+N27+O27+P27</f>
        <v>101.5</v>
      </c>
      <c r="Q28" s="441"/>
      <c r="R28" s="516"/>
      <c r="S28" s="503"/>
    </row>
    <row r="29" spans="1:20">
      <c r="A29" s="4033" t="s">
        <v>584</v>
      </c>
      <c r="B29" s="4034"/>
      <c r="C29" s="4035"/>
      <c r="D29" s="747" t="s">
        <v>485</v>
      </c>
      <c r="E29" s="616"/>
      <c r="F29" s="616"/>
      <c r="G29" s="616"/>
      <c r="H29" s="616"/>
      <c r="I29" s="616"/>
      <c r="J29" s="616"/>
      <c r="K29" s="616"/>
      <c r="L29" s="616"/>
      <c r="M29" s="616"/>
      <c r="N29" s="616"/>
      <c r="O29" s="616"/>
      <c r="P29" s="748"/>
      <c r="Q29" s="2837" t="s">
        <v>587</v>
      </c>
      <c r="R29" s="3051"/>
      <c r="S29" s="2839">
        <f>P31</f>
        <v>0</v>
      </c>
    </row>
    <row r="30" spans="1:20" ht="24.75" thickBot="1">
      <c r="A30" s="4036"/>
      <c r="B30" s="4037"/>
      <c r="C30" s="4038"/>
      <c r="D30" s="105" t="s">
        <v>69</v>
      </c>
      <c r="E30" s="749"/>
      <c r="F30" s="749"/>
      <c r="G30" s="749"/>
      <c r="H30" s="749"/>
      <c r="I30" s="749"/>
      <c r="J30" s="749"/>
      <c r="K30" s="749"/>
      <c r="L30" s="749"/>
      <c r="M30" s="749"/>
      <c r="N30" s="749"/>
      <c r="O30" s="749"/>
      <c r="P30" s="750"/>
      <c r="Q30" s="278"/>
      <c r="R30" s="278"/>
      <c r="S30" s="2840"/>
      <c r="T30" s="276"/>
    </row>
    <row r="31" spans="1:20" hidden="1">
      <c r="Q31" s="2847" t="s">
        <v>719</v>
      </c>
      <c r="R31" s="2847"/>
      <c r="S31" s="2847"/>
    </row>
    <row r="32" spans="1:20" hidden="1">
      <c r="Q32" s="458"/>
      <c r="R32" s="865"/>
      <c r="S32" s="275"/>
    </row>
    <row r="33" spans="17:19" hidden="1">
      <c r="Q33" s="2829" t="s">
        <v>720</v>
      </c>
      <c r="R33" s="2829"/>
      <c r="S33" s="2829"/>
    </row>
    <row r="34" spans="17:19" hidden="1">
      <c r="Q34" s="2830" t="s">
        <v>732</v>
      </c>
      <c r="R34" s="2830"/>
      <c r="S34" s="2830"/>
    </row>
  </sheetData>
  <mergeCells count="45">
    <mergeCell ref="Q31:S31"/>
    <mergeCell ref="Q33:S33"/>
    <mergeCell ref="Q34:S34"/>
    <mergeCell ref="A22:C22"/>
    <mergeCell ref="Q22:R22"/>
    <mergeCell ref="Q25:S25"/>
    <mergeCell ref="Q24:R24"/>
    <mergeCell ref="A27:C28"/>
    <mergeCell ref="A29:C30"/>
    <mergeCell ref="Q29:R29"/>
    <mergeCell ref="S29:S30"/>
    <mergeCell ref="Q23:R23"/>
    <mergeCell ref="A24:C24"/>
    <mergeCell ref="A25:C25"/>
    <mergeCell ref="A26:C26"/>
    <mergeCell ref="Q26:S26"/>
    <mergeCell ref="Q11:R11"/>
    <mergeCell ref="Q12:R12"/>
    <mergeCell ref="A13:C13"/>
    <mergeCell ref="A18:C18"/>
    <mergeCell ref="A23:C23"/>
    <mergeCell ref="A10:C11"/>
    <mergeCell ref="E10:P10"/>
    <mergeCell ref="A12:C12"/>
    <mergeCell ref="A14:C14"/>
    <mergeCell ref="A15:C15"/>
    <mergeCell ref="A16:C16"/>
    <mergeCell ref="A17:C17"/>
    <mergeCell ref="A19:C19"/>
    <mergeCell ref="A20:C20"/>
    <mergeCell ref="Q20:S20"/>
    <mergeCell ref="Q21:R21"/>
    <mergeCell ref="A1:S1"/>
    <mergeCell ref="A2:S2"/>
    <mergeCell ref="Q5:S5"/>
    <mergeCell ref="Q6:S6"/>
    <mergeCell ref="A3:B4"/>
    <mergeCell ref="A5:B6"/>
    <mergeCell ref="C5:P6"/>
    <mergeCell ref="C7:P7"/>
    <mergeCell ref="C9:P9"/>
    <mergeCell ref="C3:S4"/>
    <mergeCell ref="A7:B9"/>
    <mergeCell ref="C8:P8"/>
    <mergeCell ref="Q8:S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34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T34"/>
  <sheetViews>
    <sheetView view="pageLayout" zoomScale="80" zoomScaleNormal="90" zoomScalePageLayoutView="80" workbookViewId="0">
      <selection activeCell="A5" sqref="A5:P6"/>
    </sheetView>
  </sheetViews>
  <sheetFormatPr defaultColWidth="8.5703125" defaultRowHeight="24"/>
  <cols>
    <col min="1" max="1" width="9" style="15" customWidth="1"/>
    <col min="2" max="2" width="14.42578125" style="15" customWidth="1"/>
    <col min="3" max="3" width="32.42578125" style="15" customWidth="1"/>
    <col min="4" max="4" width="16.5703125" style="15" customWidth="1"/>
    <col min="5" max="6" width="3.85546875" style="15" bestFit="1" customWidth="1"/>
    <col min="7" max="7" width="4.140625" style="15" bestFit="1" customWidth="1"/>
    <col min="8" max="8" width="4" style="15" customWidth="1"/>
    <col min="9" max="10" width="3.85546875" style="15" bestFit="1" customWidth="1"/>
    <col min="11" max="11" width="4.140625" style="15" bestFit="1" customWidth="1"/>
    <col min="12" max="12" width="4" style="15" bestFit="1" customWidth="1"/>
    <col min="13" max="13" width="4.42578125" style="15" customWidth="1"/>
    <col min="14" max="14" width="3.5703125" style="15" bestFit="1" customWidth="1"/>
    <col min="15" max="15" width="3.85546875" style="15" bestFit="1" customWidth="1"/>
    <col min="16" max="16" width="3.5703125" style="15" bestFit="1" customWidth="1"/>
    <col min="17" max="17" width="9" style="15" customWidth="1"/>
    <col min="18" max="18" width="27.5703125" style="15" customWidth="1"/>
    <col min="19" max="19" width="16.85546875" style="15" customWidth="1"/>
    <col min="20" max="16384" width="8.5703125" style="15"/>
  </cols>
  <sheetData>
    <row r="1" spans="1:19">
      <c r="A1" s="2850" t="s">
        <v>496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810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808</v>
      </c>
      <c r="B3" s="2856"/>
      <c r="C3" s="3122" t="s">
        <v>811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5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787</v>
      </c>
      <c r="B5" s="2942"/>
      <c r="C5" s="2926" t="s">
        <v>988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498</v>
      </c>
      <c r="R5" s="3020"/>
      <c r="S5" s="3021"/>
    </row>
    <row r="6" spans="1:19">
      <c r="A6" s="2943"/>
      <c r="B6" s="2944"/>
      <c r="C6" s="2929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3271" t="s">
        <v>521</v>
      </c>
      <c r="R6" s="3272"/>
      <c r="S6" s="3273"/>
    </row>
    <row r="7" spans="1:19" ht="19.5" customHeight="1">
      <c r="A7" s="2871" t="s">
        <v>62</v>
      </c>
      <c r="B7" s="3351"/>
      <c r="C7" s="2875" t="s">
        <v>809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73" t="s">
        <v>613</v>
      </c>
      <c r="R7" s="80"/>
      <c r="S7" s="75"/>
    </row>
    <row r="8" spans="1:19" ht="24.75" thickBot="1">
      <c r="A8" s="2873"/>
      <c r="B8" s="3746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585</v>
      </c>
      <c r="E9" s="2909" t="s">
        <v>500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501</v>
      </c>
      <c r="R9" s="325"/>
      <c r="S9" s="326" t="s">
        <v>502</v>
      </c>
    </row>
    <row r="10" spans="1:19">
      <c r="A10" s="3009"/>
      <c r="B10" s="3010"/>
      <c r="C10" s="3010"/>
      <c r="D10" s="165" t="s">
        <v>60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2964" t="s">
        <v>522</v>
      </c>
      <c r="R10" s="3098"/>
      <c r="S10" s="76" t="s">
        <v>523</v>
      </c>
    </row>
    <row r="11" spans="1:19" ht="24.75" thickBot="1">
      <c r="A11" s="349" t="s">
        <v>524</v>
      </c>
      <c r="B11" s="350"/>
      <c r="C11" s="350"/>
      <c r="D11" s="761">
        <v>20</v>
      </c>
      <c r="E11" s="351"/>
      <c r="G11" s="790">
        <v>10</v>
      </c>
      <c r="H11" s="420">
        <v>10</v>
      </c>
      <c r="I11" s="351"/>
      <c r="J11" s="354"/>
      <c r="K11" s="351"/>
      <c r="L11" s="351"/>
      <c r="M11" s="351"/>
      <c r="N11" s="351"/>
      <c r="O11" s="351"/>
      <c r="P11" s="355"/>
      <c r="Q11" s="3103"/>
      <c r="R11" s="3105"/>
      <c r="S11" s="365"/>
    </row>
    <row r="12" spans="1:19" ht="24.75" thickBot="1">
      <c r="A12" s="3328" t="s">
        <v>878</v>
      </c>
      <c r="B12" s="2973"/>
      <c r="C12" s="2974"/>
      <c r="D12" s="762">
        <v>20</v>
      </c>
      <c r="E12" s="356"/>
      <c r="F12" s="225"/>
      <c r="G12" s="328">
        <v>10</v>
      </c>
      <c r="H12" s="328">
        <v>10</v>
      </c>
      <c r="I12" s="356"/>
      <c r="J12" s="358"/>
      <c r="K12" s="356"/>
      <c r="L12" s="356"/>
      <c r="M12" s="1266"/>
      <c r="N12" s="356"/>
      <c r="O12" s="356"/>
      <c r="P12" s="359"/>
      <c r="Q12" s="324" t="s">
        <v>510</v>
      </c>
      <c r="R12" s="325"/>
      <c r="S12" s="517"/>
    </row>
    <row r="13" spans="1:19">
      <c r="A13" s="3328" t="s">
        <v>879</v>
      </c>
      <c r="B13" s="2973"/>
      <c r="C13" s="2974"/>
      <c r="D13" s="1224">
        <v>20</v>
      </c>
      <c r="E13" s="356"/>
      <c r="F13" s="357"/>
      <c r="G13" s="356"/>
      <c r="H13" s="357"/>
      <c r="I13" s="356"/>
      <c r="J13" s="358"/>
      <c r="K13" s="356"/>
      <c r="L13" s="328">
        <v>10</v>
      </c>
      <c r="M13" s="330">
        <v>10</v>
      </c>
      <c r="N13" s="356"/>
      <c r="O13" s="1266"/>
      <c r="P13" s="1267"/>
      <c r="Q13" s="207"/>
      <c r="R13" s="208"/>
      <c r="S13" s="188"/>
    </row>
    <row r="14" spans="1:19">
      <c r="A14" s="360" t="s">
        <v>880</v>
      </c>
      <c r="B14" s="361"/>
      <c r="C14" s="361"/>
      <c r="D14" s="763">
        <v>20</v>
      </c>
      <c r="E14" s="225"/>
      <c r="F14" s="226"/>
      <c r="G14" s="225"/>
      <c r="H14" s="226"/>
      <c r="I14" s="225"/>
      <c r="J14" s="228"/>
      <c r="K14" s="225"/>
      <c r="L14" s="328">
        <v>4</v>
      </c>
      <c r="M14" s="283">
        <v>4</v>
      </c>
      <c r="N14" s="328">
        <v>4</v>
      </c>
      <c r="O14" s="330">
        <v>4</v>
      </c>
      <c r="P14" s="331">
        <v>4</v>
      </c>
      <c r="Q14" s="509" t="s">
        <v>733</v>
      </c>
      <c r="R14" s="369"/>
      <c r="S14" s="81"/>
    </row>
    <row r="15" spans="1:19" ht="24.75" thickBot="1">
      <c r="A15" s="360" t="s">
        <v>881</v>
      </c>
      <c r="B15" s="362"/>
      <c r="C15" s="363"/>
      <c r="D15" s="762">
        <v>20</v>
      </c>
      <c r="E15" s="225"/>
      <c r="F15" s="226"/>
      <c r="G15" s="225"/>
      <c r="H15" s="226"/>
      <c r="I15" s="225"/>
      <c r="J15" s="228"/>
      <c r="K15" s="225"/>
      <c r="L15" s="328">
        <v>4</v>
      </c>
      <c r="M15" s="328">
        <v>4</v>
      </c>
      <c r="N15" s="328">
        <v>4</v>
      </c>
      <c r="O15" s="283">
        <v>4</v>
      </c>
      <c r="P15" s="286">
        <v>4</v>
      </c>
      <c r="Q15" s="122"/>
      <c r="R15" s="74"/>
      <c r="S15" s="75"/>
    </row>
    <row r="16" spans="1:19" ht="24.75" thickBot="1">
      <c r="A16" s="496"/>
      <c r="B16" s="456"/>
      <c r="C16" s="497"/>
      <c r="D16" s="763"/>
      <c r="E16" s="225"/>
      <c r="F16" s="226"/>
      <c r="G16" s="225"/>
      <c r="H16" s="226"/>
      <c r="I16" s="225"/>
      <c r="J16" s="228"/>
      <c r="K16" s="225"/>
      <c r="L16" s="225"/>
      <c r="M16" s="225"/>
      <c r="N16" s="225"/>
      <c r="O16" s="225"/>
      <c r="P16" s="230"/>
      <c r="Q16" s="324" t="s">
        <v>511</v>
      </c>
      <c r="R16" s="325"/>
      <c r="S16" s="517"/>
    </row>
    <row r="17" spans="1:20">
      <c r="A17" s="496"/>
      <c r="B17" s="456"/>
      <c r="C17" s="497"/>
      <c r="D17" s="763"/>
      <c r="E17" s="225"/>
      <c r="F17" s="226"/>
      <c r="G17" s="225"/>
      <c r="H17" s="226"/>
      <c r="I17" s="225"/>
      <c r="J17" s="228"/>
      <c r="K17" s="225"/>
      <c r="L17" s="225"/>
      <c r="M17" s="225"/>
      <c r="N17" s="225"/>
      <c r="O17" s="225"/>
      <c r="P17" s="230"/>
      <c r="Q17" s="2951" t="s">
        <v>149</v>
      </c>
      <c r="R17" s="2952"/>
      <c r="S17" s="188"/>
    </row>
    <row r="18" spans="1:20">
      <c r="A18" s="3457"/>
      <c r="B18" s="3458"/>
      <c r="C18" s="3459"/>
      <c r="D18" s="341"/>
      <c r="E18" s="225"/>
      <c r="F18" s="226"/>
      <c r="G18" s="225"/>
      <c r="H18" s="226"/>
      <c r="I18" s="225"/>
      <c r="J18" s="228"/>
      <c r="K18" s="225"/>
      <c r="L18" s="225"/>
      <c r="M18" s="225"/>
      <c r="N18" s="225"/>
      <c r="O18" s="225"/>
      <c r="P18" s="230"/>
      <c r="Q18" s="329"/>
      <c r="R18" s="80"/>
      <c r="S18" s="81"/>
    </row>
    <row r="19" spans="1:20" ht="24.75" thickBot="1">
      <c r="A19" s="3457"/>
      <c r="B19" s="3458"/>
      <c r="C19" s="3459"/>
      <c r="D19" s="341"/>
      <c r="E19" s="77"/>
      <c r="F19" s="231"/>
      <c r="G19" s="77"/>
      <c r="H19" s="364"/>
      <c r="I19" s="77"/>
      <c r="J19" s="232"/>
      <c r="K19" s="77"/>
      <c r="L19" s="77"/>
      <c r="M19" s="77"/>
      <c r="N19" s="231"/>
      <c r="O19" s="77"/>
      <c r="P19" s="78"/>
      <c r="Q19" s="116"/>
      <c r="R19" s="74"/>
      <c r="S19" s="342"/>
    </row>
    <row r="20" spans="1:20" ht="24.75" thickBot="1">
      <c r="A20" s="3457"/>
      <c r="B20" s="3458"/>
      <c r="C20" s="3459"/>
      <c r="D20" s="341"/>
      <c r="E20" s="77"/>
      <c r="F20" s="231"/>
      <c r="G20" s="77"/>
      <c r="H20" s="231"/>
      <c r="I20" s="77"/>
      <c r="J20" s="232"/>
      <c r="K20" s="77"/>
      <c r="L20" s="77"/>
      <c r="M20" s="77"/>
      <c r="N20" s="77"/>
      <c r="O20" s="77"/>
      <c r="P20" s="78"/>
      <c r="Q20" s="3035" t="s">
        <v>504</v>
      </c>
      <c r="R20" s="3036"/>
      <c r="S20" s="3037"/>
    </row>
    <row r="21" spans="1:20">
      <c r="A21" s="339"/>
      <c r="B21" s="340"/>
      <c r="C21" s="341"/>
      <c r="D21" s="341"/>
      <c r="E21" s="77"/>
      <c r="F21" s="231"/>
      <c r="G21" s="77"/>
      <c r="H21" s="231"/>
      <c r="I21" s="77"/>
      <c r="J21" s="232"/>
      <c r="K21" s="77"/>
      <c r="L21" s="77"/>
      <c r="M21" s="77"/>
      <c r="N21" s="77"/>
      <c r="O21" s="77"/>
      <c r="P21" s="78"/>
      <c r="Q21" s="3186" t="s">
        <v>12</v>
      </c>
      <c r="R21" s="3187"/>
      <c r="S21" s="1207" t="s">
        <v>13</v>
      </c>
      <c r="T21" s="123"/>
    </row>
    <row r="22" spans="1:20">
      <c r="A22" s="3457"/>
      <c r="B22" s="3458"/>
      <c r="C22" s="3459"/>
      <c r="D22" s="341"/>
      <c r="E22" s="77"/>
      <c r="F22" s="231"/>
      <c r="G22" s="77"/>
      <c r="H22" s="231"/>
      <c r="I22" s="77"/>
      <c r="J22" s="232"/>
      <c r="K22" s="77"/>
      <c r="L22" s="77"/>
      <c r="M22" s="77"/>
      <c r="N22" s="77"/>
      <c r="O22" s="77"/>
      <c r="P22" s="78"/>
      <c r="Q22" s="2883">
        <v>30000</v>
      </c>
      <c r="R22" s="2884"/>
      <c r="S22" s="86"/>
      <c r="T22" s="123"/>
    </row>
    <row r="23" spans="1:20" ht="24.75" thickBot="1">
      <c r="A23" s="3457"/>
      <c r="B23" s="3458"/>
      <c r="C23" s="3459"/>
      <c r="D23" s="547"/>
      <c r="E23" s="343"/>
      <c r="F23" s="344"/>
      <c r="G23" s="343"/>
      <c r="H23" s="344"/>
      <c r="I23" s="343"/>
      <c r="J23" s="345"/>
      <c r="K23" s="343"/>
      <c r="L23" s="343"/>
      <c r="M23" s="343"/>
      <c r="N23" s="343"/>
      <c r="O23" s="343"/>
      <c r="P23" s="346"/>
      <c r="Q23" s="415" t="s">
        <v>14</v>
      </c>
      <c r="R23" s="416"/>
      <c r="S23" s="630">
        <f>Q22+S22</f>
        <v>30000</v>
      </c>
      <c r="T23" s="123"/>
    </row>
    <row r="24" spans="1:20" ht="24.75" thickBot="1">
      <c r="A24" s="3457"/>
      <c r="B24" s="3458"/>
      <c r="C24" s="3459"/>
      <c r="D24" s="547"/>
      <c r="E24" s="343"/>
      <c r="F24" s="344"/>
      <c r="G24" s="343"/>
      <c r="H24" s="344"/>
      <c r="I24" s="343"/>
      <c r="J24" s="345"/>
      <c r="K24" s="343"/>
      <c r="L24" s="343"/>
      <c r="M24" s="343"/>
      <c r="N24" s="343"/>
      <c r="O24" s="343"/>
      <c r="P24" s="346"/>
      <c r="Q24" s="3035" t="s">
        <v>563</v>
      </c>
      <c r="R24" s="3036"/>
      <c r="S24" s="3037"/>
    </row>
    <row r="25" spans="1:20">
      <c r="A25" s="2894" t="s">
        <v>61</v>
      </c>
      <c r="B25" s="2895"/>
      <c r="C25" s="2896"/>
      <c r="D25" s="558">
        <v>100</v>
      </c>
      <c r="E25" s="553"/>
      <c r="F25" s="554"/>
      <c r="G25" s="555"/>
      <c r="H25" s="554"/>
      <c r="I25" s="555"/>
      <c r="J25" s="556"/>
      <c r="K25" s="555"/>
      <c r="L25" s="555"/>
      <c r="M25" s="555"/>
      <c r="N25" s="555"/>
      <c r="O25" s="555"/>
      <c r="P25" s="557"/>
      <c r="Q25" s="2951" t="s">
        <v>586</v>
      </c>
      <c r="R25" s="2952"/>
      <c r="S25" s="2953"/>
    </row>
    <row r="26" spans="1:20">
      <c r="A26" s="3696" t="s">
        <v>583</v>
      </c>
      <c r="B26" s="3697"/>
      <c r="C26" s="3698"/>
      <c r="D26" s="97" t="s">
        <v>485</v>
      </c>
      <c r="E26" s="743">
        <v>0</v>
      </c>
      <c r="F26" s="744">
        <f t="shared" ref="F26:P26" si="0">SUM(F11:F25)</f>
        <v>0</v>
      </c>
      <c r="G26" s="613">
        <f>SUM(G11:G25)</f>
        <v>20</v>
      </c>
      <c r="H26" s="744">
        <f t="shared" si="0"/>
        <v>20</v>
      </c>
      <c r="I26" s="613">
        <f t="shared" si="0"/>
        <v>0</v>
      </c>
      <c r="J26" s="745">
        <f t="shared" si="0"/>
        <v>0</v>
      </c>
      <c r="K26" s="613">
        <f t="shared" si="0"/>
        <v>0</v>
      </c>
      <c r="L26" s="613">
        <f t="shared" si="0"/>
        <v>18</v>
      </c>
      <c r="M26" s="613">
        <f t="shared" si="0"/>
        <v>18</v>
      </c>
      <c r="N26" s="613">
        <f t="shared" si="0"/>
        <v>8</v>
      </c>
      <c r="O26" s="613">
        <f t="shared" si="0"/>
        <v>8</v>
      </c>
      <c r="P26" s="746">
        <f t="shared" si="0"/>
        <v>8</v>
      </c>
      <c r="Q26" s="123"/>
      <c r="R26" s="123"/>
      <c r="S26" s="277"/>
    </row>
    <row r="27" spans="1:20">
      <c r="A27" s="3699"/>
      <c r="B27" s="3700"/>
      <c r="C27" s="3701"/>
      <c r="D27" s="97" t="s">
        <v>69</v>
      </c>
      <c r="E27" s="743">
        <f>+E26</f>
        <v>0</v>
      </c>
      <c r="F27" s="613">
        <f>+E26+F26</f>
        <v>0</v>
      </c>
      <c r="G27" s="745">
        <f>+E26+F26+G26</f>
        <v>20</v>
      </c>
      <c r="H27" s="744">
        <f>+E26+F26+G26+H26</f>
        <v>40</v>
      </c>
      <c r="I27" s="613">
        <f>+E26+F26+G26+H26+I26</f>
        <v>40</v>
      </c>
      <c r="J27" s="745">
        <f>+E26+F26+G26+H26+I26+J26</f>
        <v>40</v>
      </c>
      <c r="K27" s="613">
        <f>+E26+F26+G26+H26+I26+J26+K26</f>
        <v>40</v>
      </c>
      <c r="L27" s="613">
        <f>+E26+F26+G26+H26+I26+J26+K26+L26</f>
        <v>58</v>
      </c>
      <c r="M27" s="613">
        <f>+E26+F26+G26+H26+I26+J26+K26+L26+M26</f>
        <v>76</v>
      </c>
      <c r="N27" s="613">
        <f>+E26+F26+G26+H26+I26+J26+K26+L26+M26+N26</f>
        <v>84</v>
      </c>
      <c r="O27" s="613">
        <f>+E26+F26+G26+H26+I26+J26+K26+L26+M26+N26+O26</f>
        <v>92</v>
      </c>
      <c r="P27" s="746">
        <v>100</v>
      </c>
      <c r="Q27" s="441"/>
      <c r="R27" s="516"/>
      <c r="S27" s="503"/>
    </row>
    <row r="28" spans="1:20">
      <c r="A28" s="4033" t="s">
        <v>584</v>
      </c>
      <c r="B28" s="4034"/>
      <c r="C28" s="4035"/>
      <c r="D28" s="747" t="s">
        <v>485</v>
      </c>
      <c r="E28" s="616"/>
      <c r="F28" s="616"/>
      <c r="G28" s="616"/>
      <c r="H28" s="616"/>
      <c r="I28" s="616"/>
      <c r="J28" s="616"/>
      <c r="K28" s="616"/>
      <c r="L28" s="616"/>
      <c r="M28" s="616"/>
      <c r="N28" s="616"/>
      <c r="O28" s="616"/>
      <c r="P28" s="748"/>
      <c r="Q28" s="2837" t="s">
        <v>587</v>
      </c>
      <c r="R28" s="3051"/>
      <c r="S28" s="2839">
        <f>P30</f>
        <v>0</v>
      </c>
    </row>
    <row r="29" spans="1:20" ht="24.75" thickBot="1">
      <c r="A29" s="4036"/>
      <c r="B29" s="4037"/>
      <c r="C29" s="4038"/>
      <c r="D29" s="105" t="s">
        <v>69</v>
      </c>
      <c r="E29" s="749">
        <v>0</v>
      </c>
      <c r="F29" s="749">
        <v>0</v>
      </c>
      <c r="G29" s="749">
        <v>0</v>
      </c>
      <c r="H29" s="749">
        <v>0</v>
      </c>
      <c r="I29" s="749">
        <v>0</v>
      </c>
      <c r="J29" s="749">
        <v>0</v>
      </c>
      <c r="K29" s="749">
        <v>0</v>
      </c>
      <c r="L29" s="749">
        <v>0</v>
      </c>
      <c r="M29" s="749">
        <v>0</v>
      </c>
      <c r="N29" s="749">
        <v>0</v>
      </c>
      <c r="O29" s="749">
        <v>0</v>
      </c>
      <c r="P29" s="750">
        <v>0</v>
      </c>
      <c r="Q29" s="278"/>
      <c r="R29" s="278"/>
      <c r="S29" s="2840"/>
    </row>
    <row r="30" spans="1:20" hidden="1">
      <c r="Q30" s="2847" t="s">
        <v>719</v>
      </c>
      <c r="R30" s="2847"/>
      <c r="S30" s="2847"/>
    </row>
    <row r="31" spans="1:20" hidden="1">
      <c r="Q31" s="458"/>
      <c r="R31" s="865"/>
      <c r="S31" s="275"/>
    </row>
    <row r="32" spans="1:20" hidden="1">
      <c r="Q32" s="2829" t="s">
        <v>720</v>
      </c>
      <c r="R32" s="2829"/>
      <c r="S32" s="2829"/>
    </row>
    <row r="33" spans="17:19" hidden="1">
      <c r="Q33" s="2830" t="s">
        <v>732</v>
      </c>
      <c r="R33" s="2830"/>
      <c r="S33" s="2830"/>
    </row>
    <row r="34" spans="17:19" hidden="1"/>
  </sheetData>
  <mergeCells count="37">
    <mergeCell ref="Q30:S30"/>
    <mergeCell ref="Q32:S32"/>
    <mergeCell ref="Q33:S33"/>
    <mergeCell ref="A25:C25"/>
    <mergeCell ref="Q24:S24"/>
    <mergeCell ref="Q25:S25"/>
    <mergeCell ref="A26:C27"/>
    <mergeCell ref="A28:C29"/>
    <mergeCell ref="Q28:R28"/>
    <mergeCell ref="S28:S29"/>
    <mergeCell ref="Q21:R21"/>
    <mergeCell ref="A22:C22"/>
    <mergeCell ref="Q22:R22"/>
    <mergeCell ref="A23:C23"/>
    <mergeCell ref="A24:C24"/>
    <mergeCell ref="A12:C12"/>
    <mergeCell ref="Q17:R17"/>
    <mergeCell ref="A20:C20"/>
    <mergeCell ref="Q20:S20"/>
    <mergeCell ref="A19:C19"/>
    <mergeCell ref="A13:C13"/>
    <mergeCell ref="A18:C18"/>
    <mergeCell ref="Q11:R11"/>
    <mergeCell ref="A1:S1"/>
    <mergeCell ref="A2:S2"/>
    <mergeCell ref="Q5:S5"/>
    <mergeCell ref="Q6:S6"/>
    <mergeCell ref="Q8:S8"/>
    <mergeCell ref="A3:B4"/>
    <mergeCell ref="C3:S4"/>
    <mergeCell ref="A5:B6"/>
    <mergeCell ref="C5:P6"/>
    <mergeCell ref="A7:B8"/>
    <mergeCell ref="C7:P8"/>
    <mergeCell ref="A9:C10"/>
    <mergeCell ref="E9:P9"/>
    <mergeCell ref="Q10:R10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 scaleWithDoc="0" alignWithMargins="0">
    <oddHeader>&amp;R&amp;"Angsana New,ธรรมดา"&amp;18 35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ABCE1"/>
  </sheetPr>
  <dimension ref="A1:S38"/>
  <sheetViews>
    <sheetView view="pageBreakPreview" topLeftCell="B1" zoomScale="60" zoomScaleNormal="50" workbookViewId="0">
      <selection activeCell="M32" sqref="M32"/>
    </sheetView>
  </sheetViews>
  <sheetFormatPr defaultColWidth="8.5703125" defaultRowHeight="24"/>
  <cols>
    <col min="1" max="1" width="5.140625" style="15" customWidth="1"/>
    <col min="2" max="2" width="26.42578125" style="15" customWidth="1"/>
    <col min="3" max="3" width="40.85546875" style="15" customWidth="1"/>
    <col min="4" max="4" width="17" style="15" customWidth="1"/>
    <col min="5" max="5" width="6.140625" style="15" customWidth="1"/>
    <col min="6" max="6" width="6.42578125" style="15" customWidth="1"/>
    <col min="7" max="7" width="5.5703125" style="15" customWidth="1"/>
    <col min="8" max="8" width="6.5703125" style="15" bestFit="1" customWidth="1"/>
    <col min="9" max="9" width="7" style="15" bestFit="1" customWidth="1"/>
    <col min="10" max="10" width="6.42578125" style="15" customWidth="1"/>
    <col min="11" max="11" width="5" style="15" bestFit="1" customWidth="1"/>
    <col min="12" max="15" width="4.85546875" style="15" bestFit="1" customWidth="1"/>
    <col min="16" max="16" width="5.5703125" style="15" bestFit="1" customWidth="1"/>
    <col min="17" max="17" width="8.5703125" style="15"/>
    <col min="18" max="18" width="22.5703125" style="15" customWidth="1"/>
    <col min="19" max="19" width="22" style="15" customWidth="1"/>
    <col min="20" max="16384" width="8.5703125" style="15"/>
  </cols>
  <sheetData>
    <row r="1" spans="1:19">
      <c r="A1" s="2850" t="s">
        <v>1013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idden="1">
      <c r="A2" s="2852" t="s">
        <v>1433</v>
      </c>
      <c r="B2" s="2853"/>
      <c r="C2" s="2853"/>
      <c r="D2" s="2853"/>
      <c r="E2" s="2853"/>
      <c r="F2" s="2853"/>
      <c r="G2" s="2853"/>
      <c r="H2" s="2853"/>
      <c r="I2" s="2853"/>
      <c r="J2" s="2853"/>
      <c r="K2" s="2853"/>
      <c r="L2" s="2853"/>
      <c r="M2" s="2853"/>
      <c r="N2" s="2853"/>
      <c r="O2" s="2853"/>
      <c r="P2" s="2853"/>
      <c r="Q2" s="2853"/>
      <c r="R2" s="2853"/>
      <c r="S2" s="2854"/>
    </row>
    <row r="3" spans="1:19" ht="24.75" thickBot="1">
      <c r="A3" s="2863" t="s">
        <v>1432</v>
      </c>
      <c r="B3" s="2864"/>
      <c r="C3" s="2864"/>
      <c r="D3" s="2864"/>
      <c r="E3" s="2864"/>
      <c r="F3" s="2864"/>
      <c r="G3" s="2864"/>
      <c r="H3" s="2864"/>
      <c r="I3" s="2864"/>
      <c r="J3" s="2864"/>
      <c r="K3" s="2864"/>
      <c r="L3" s="2864"/>
      <c r="M3" s="2864"/>
      <c r="N3" s="2864"/>
      <c r="O3" s="2864"/>
      <c r="P3" s="2864"/>
      <c r="Q3" s="2864"/>
      <c r="R3" s="2864"/>
      <c r="S3" s="2865"/>
    </row>
    <row r="4" spans="1:19" ht="37.5" customHeight="1" thickBot="1">
      <c r="A4" s="2855" t="s">
        <v>786</v>
      </c>
      <c r="B4" s="2856"/>
      <c r="C4" s="2857" t="s">
        <v>1147</v>
      </c>
      <c r="D4" s="2858"/>
      <c r="E4" s="2858"/>
      <c r="F4" s="2858"/>
      <c r="G4" s="2858"/>
      <c r="H4" s="2858"/>
      <c r="I4" s="2858"/>
      <c r="J4" s="2858"/>
      <c r="K4" s="2858"/>
      <c r="L4" s="2858"/>
      <c r="M4" s="2858"/>
      <c r="N4" s="2858"/>
      <c r="O4" s="2858"/>
      <c r="P4" s="2858"/>
      <c r="Q4" s="2858"/>
      <c r="R4" s="2858"/>
      <c r="S4" s="2859"/>
    </row>
    <row r="5" spans="1:19" ht="35.25" customHeight="1">
      <c r="A5" s="1592" t="s">
        <v>63</v>
      </c>
      <c r="B5" s="1591"/>
      <c r="C5" s="2866" t="s">
        <v>1340</v>
      </c>
      <c r="D5" s="2867"/>
      <c r="E5" s="2867"/>
      <c r="F5" s="2867"/>
      <c r="G5" s="2867"/>
      <c r="H5" s="2867"/>
      <c r="I5" s="2867"/>
      <c r="J5" s="2867"/>
      <c r="K5" s="2867"/>
      <c r="L5" s="2867"/>
      <c r="M5" s="2867"/>
      <c r="N5" s="2867"/>
      <c r="O5" s="2867"/>
      <c r="P5" s="2867"/>
      <c r="Q5" s="2868" t="s">
        <v>564</v>
      </c>
      <c r="R5" s="2869"/>
      <c r="S5" s="2870"/>
    </row>
    <row r="6" spans="1:19" ht="21" customHeight="1">
      <c r="A6" s="2871" t="s">
        <v>62</v>
      </c>
      <c r="B6" s="2872"/>
      <c r="C6" s="2875" t="s">
        <v>1148</v>
      </c>
      <c r="D6" s="2876"/>
      <c r="E6" s="2876"/>
      <c r="F6" s="2876"/>
      <c r="G6" s="2876"/>
      <c r="H6" s="2876"/>
      <c r="I6" s="2876"/>
      <c r="J6" s="2876"/>
      <c r="K6" s="2876"/>
      <c r="L6" s="2876"/>
      <c r="M6" s="2876"/>
      <c r="N6" s="2876"/>
      <c r="O6" s="2876"/>
      <c r="P6" s="2876"/>
      <c r="Q6" s="2860" t="s">
        <v>1778</v>
      </c>
      <c r="R6" s="2861"/>
      <c r="S6" s="2862"/>
    </row>
    <row r="7" spans="1:19" ht="24.75" thickBot="1">
      <c r="A7" s="2873"/>
      <c r="B7" s="2874"/>
      <c r="C7" s="2877"/>
      <c r="D7" s="2878"/>
      <c r="E7" s="2878"/>
      <c r="F7" s="2878"/>
      <c r="G7" s="2878"/>
      <c r="H7" s="2878"/>
      <c r="I7" s="2878"/>
      <c r="J7" s="2878"/>
      <c r="K7" s="2878"/>
      <c r="L7" s="2878"/>
      <c r="M7" s="2878"/>
      <c r="N7" s="2878"/>
      <c r="O7" s="2878"/>
      <c r="P7" s="2878"/>
      <c r="Q7" s="2489"/>
      <c r="R7" s="2490"/>
      <c r="S7" s="2491"/>
    </row>
    <row r="8" spans="1:19" ht="24.75" thickBot="1">
      <c r="A8" s="2903" t="s">
        <v>499</v>
      </c>
      <c r="B8" s="2904"/>
      <c r="C8" s="2905"/>
      <c r="D8" s="2426" t="s">
        <v>585</v>
      </c>
      <c r="E8" s="2909" t="s">
        <v>582</v>
      </c>
      <c r="F8" s="2910"/>
      <c r="G8" s="2910"/>
      <c r="H8" s="2910"/>
      <c r="I8" s="2910"/>
      <c r="J8" s="2910"/>
      <c r="K8" s="2910"/>
      <c r="L8" s="2910"/>
      <c r="M8" s="2910"/>
      <c r="N8" s="2910"/>
      <c r="O8" s="2910"/>
      <c r="P8" s="2910"/>
      <c r="Q8" s="2342" t="s">
        <v>613</v>
      </c>
      <c r="R8" s="1115"/>
      <c r="S8" s="1116"/>
    </row>
    <row r="9" spans="1:19" ht="24.75" thickBot="1">
      <c r="A9" s="2906"/>
      <c r="B9" s="2907"/>
      <c r="C9" s="2908"/>
      <c r="D9" s="2473" t="s">
        <v>486</v>
      </c>
      <c r="E9" s="788" t="s">
        <v>0</v>
      </c>
      <c r="F9" s="2306" t="s">
        <v>1</v>
      </c>
      <c r="G9" s="2704" t="s">
        <v>2</v>
      </c>
      <c r="H9" s="788" t="s">
        <v>3</v>
      </c>
      <c r="I9" s="788" t="s">
        <v>4</v>
      </c>
      <c r="J9" s="788" t="s">
        <v>5</v>
      </c>
      <c r="K9" s="788" t="s">
        <v>6</v>
      </c>
      <c r="L9" s="788" t="s">
        <v>7</v>
      </c>
      <c r="M9" s="788" t="s">
        <v>8</v>
      </c>
      <c r="N9" s="788" t="s">
        <v>9</v>
      </c>
      <c r="O9" s="788" t="s">
        <v>10</v>
      </c>
      <c r="P9" s="2704" t="s">
        <v>11</v>
      </c>
      <c r="Q9" s="1007" t="s">
        <v>1014</v>
      </c>
      <c r="R9" s="278"/>
      <c r="S9" s="279"/>
    </row>
    <row r="10" spans="1:19" ht="24.75" thickBot="1">
      <c r="A10" s="2228">
        <v>1</v>
      </c>
      <c r="B10" s="2911" t="s">
        <v>1149</v>
      </c>
      <c r="C10" s="2912"/>
      <c r="D10" s="2702"/>
      <c r="E10" s="2297"/>
      <c r="F10" s="248"/>
      <c r="G10" s="248"/>
      <c r="H10" s="520"/>
      <c r="I10" s="248"/>
      <c r="J10" s="654"/>
      <c r="K10" s="248"/>
      <c r="L10" s="248"/>
      <c r="M10" s="248"/>
      <c r="N10" s="248"/>
      <c r="O10" s="248"/>
      <c r="P10" s="2297"/>
      <c r="Q10" s="324" t="s">
        <v>525</v>
      </c>
      <c r="R10" s="598"/>
      <c r="S10" s="326" t="s">
        <v>502</v>
      </c>
    </row>
    <row r="11" spans="1:19">
      <c r="A11" s="2228"/>
      <c r="B11" s="2897" t="s">
        <v>1744</v>
      </c>
      <c r="C11" s="2898"/>
      <c r="D11" s="2448"/>
      <c r="E11" s="2512"/>
      <c r="F11" s="2512"/>
      <c r="G11" s="2512"/>
      <c r="H11" s="2512"/>
      <c r="I11" s="2512"/>
      <c r="J11" s="2503"/>
      <c r="K11" s="2512"/>
      <c r="L11" s="2512"/>
      <c r="M11" s="2512"/>
      <c r="N11" s="2512"/>
      <c r="O11" s="2512"/>
      <c r="P11" s="483"/>
      <c r="Q11" s="2913" t="s">
        <v>1258</v>
      </c>
      <c r="R11" s="2914"/>
      <c r="S11" s="673" t="s">
        <v>78</v>
      </c>
    </row>
    <row r="12" spans="1:19" ht="21" customHeight="1" thickBot="1">
      <c r="A12" s="496"/>
      <c r="B12" s="456" t="s">
        <v>1745</v>
      </c>
      <c r="C12" s="497"/>
      <c r="D12" s="2448">
        <v>10</v>
      </c>
      <c r="E12" s="289">
        <v>10</v>
      </c>
      <c r="F12" s="2503"/>
      <c r="G12" s="2512"/>
      <c r="H12" s="2512"/>
      <c r="I12" s="2512"/>
      <c r="J12" s="2503"/>
      <c r="K12" s="2512"/>
      <c r="L12" s="2512"/>
      <c r="M12" s="2512"/>
      <c r="N12" s="2512"/>
      <c r="O12" s="2512"/>
      <c r="P12" s="483"/>
      <c r="Q12" s="2901"/>
      <c r="R12" s="2902"/>
      <c r="S12" s="674"/>
    </row>
    <row r="13" spans="1:19" ht="21" customHeight="1" thickBot="1">
      <c r="A13" s="276"/>
      <c r="B13" s="123" t="s">
        <v>1746</v>
      </c>
      <c r="C13" s="497"/>
      <c r="D13" s="2448"/>
      <c r="E13" s="2512"/>
      <c r="F13" s="2512"/>
      <c r="G13" s="2512"/>
      <c r="H13" s="2502"/>
      <c r="I13" s="2512"/>
      <c r="J13" s="2503"/>
      <c r="K13" s="2512"/>
      <c r="L13" s="2512"/>
      <c r="M13" s="2512"/>
      <c r="N13" s="2512"/>
      <c r="O13" s="2512"/>
      <c r="P13" s="483"/>
      <c r="Q13" s="324" t="s">
        <v>510</v>
      </c>
      <c r="R13" s="325"/>
      <c r="S13" s="517"/>
    </row>
    <row r="14" spans="1:19" ht="20.25" customHeight="1">
      <c r="A14" s="626"/>
      <c r="B14" s="1069" t="s">
        <v>1747</v>
      </c>
      <c r="C14" s="392"/>
      <c r="D14" s="812">
        <v>10</v>
      </c>
      <c r="E14" s="289">
        <v>10</v>
      </c>
      <c r="F14" s="2512"/>
      <c r="G14" s="2512"/>
      <c r="H14" s="2502"/>
      <c r="I14" s="2512"/>
      <c r="J14" s="2503"/>
      <c r="K14" s="2512"/>
      <c r="L14" s="2512"/>
      <c r="M14" s="2512"/>
      <c r="N14" s="2512"/>
      <c r="O14" s="2512"/>
      <c r="P14" s="483"/>
      <c r="Q14" s="121" t="s">
        <v>1153</v>
      </c>
      <c r="R14" s="2471"/>
      <c r="S14" s="188"/>
    </row>
    <row r="15" spans="1:19" ht="21" customHeight="1" thickBot="1">
      <c r="A15" s="626"/>
      <c r="B15" s="1069" t="s">
        <v>1748</v>
      </c>
      <c r="C15" s="394"/>
      <c r="D15" s="2448">
        <v>10</v>
      </c>
      <c r="E15" s="289">
        <v>10</v>
      </c>
      <c r="F15" s="2512"/>
      <c r="G15" s="2512"/>
      <c r="H15" s="2502"/>
      <c r="I15" s="2512"/>
      <c r="J15" s="2503"/>
      <c r="K15" s="2512"/>
      <c r="L15" s="2512"/>
      <c r="M15" s="2512"/>
      <c r="N15" s="2512"/>
      <c r="O15" s="2512"/>
      <c r="P15" s="483"/>
      <c r="Q15" s="73"/>
      <c r="R15" s="74"/>
      <c r="S15" s="75"/>
    </row>
    <row r="16" spans="1:19" ht="24.75" thickBot="1">
      <c r="A16" s="496"/>
      <c r="B16" s="456" t="s">
        <v>1751</v>
      </c>
      <c r="C16" s="392"/>
      <c r="D16" s="2448">
        <v>30</v>
      </c>
      <c r="E16" s="2512"/>
      <c r="F16" s="2512"/>
      <c r="G16" s="289">
        <v>10</v>
      </c>
      <c r="H16" s="289">
        <v>10</v>
      </c>
      <c r="I16" s="289">
        <v>10</v>
      </c>
      <c r="J16" s="2503"/>
      <c r="K16" s="2512"/>
      <c r="L16" s="2512"/>
      <c r="M16" s="2512"/>
      <c r="N16" s="2512"/>
      <c r="O16" s="2512"/>
      <c r="P16" s="483"/>
      <c r="Q16" s="324" t="s">
        <v>511</v>
      </c>
      <c r="R16" s="325"/>
      <c r="S16" s="517"/>
    </row>
    <row r="17" spans="1:19">
      <c r="A17" s="496"/>
      <c r="B17" s="456" t="s">
        <v>1749</v>
      </c>
      <c r="C17" s="497"/>
      <c r="D17" s="2448">
        <v>30</v>
      </c>
      <c r="E17" s="2512"/>
      <c r="F17" s="2512"/>
      <c r="G17" s="2512"/>
      <c r="H17" s="2502"/>
      <c r="I17" s="2512"/>
      <c r="J17" s="1137">
        <v>4.3</v>
      </c>
      <c r="K17" s="1137">
        <v>4.3</v>
      </c>
      <c r="L17" s="1137">
        <v>4.3</v>
      </c>
      <c r="M17" s="1137">
        <v>4.3</v>
      </c>
      <c r="N17" s="1137">
        <v>4.3</v>
      </c>
      <c r="O17" s="1137">
        <v>4.3</v>
      </c>
      <c r="P17" s="2679">
        <v>4.3</v>
      </c>
      <c r="Q17" s="121"/>
      <c r="R17" s="208"/>
      <c r="S17" s="188"/>
    </row>
    <row r="18" spans="1:19" ht="24.75" thickBot="1">
      <c r="A18" s="496"/>
      <c r="B18" s="456" t="s">
        <v>1750</v>
      </c>
      <c r="C18" s="497"/>
      <c r="D18" s="2448">
        <v>10</v>
      </c>
      <c r="E18" s="2512"/>
      <c r="F18" s="2512"/>
      <c r="G18" s="2512"/>
      <c r="H18" s="2502"/>
      <c r="I18" s="2512"/>
      <c r="J18" s="2503"/>
      <c r="K18" s="2512"/>
      <c r="L18" s="2512"/>
      <c r="M18" s="2512"/>
      <c r="N18" s="2512"/>
      <c r="O18" s="2512"/>
      <c r="P18" s="484">
        <v>10</v>
      </c>
      <c r="Q18" s="73"/>
      <c r="R18" s="74"/>
      <c r="S18" s="75"/>
    </row>
    <row r="19" spans="1:19" ht="24.75" thickBot="1">
      <c r="A19" s="633"/>
      <c r="B19" s="2879"/>
      <c r="C19" s="2880"/>
      <c r="D19" s="246"/>
      <c r="E19" s="2512"/>
      <c r="F19" s="2512"/>
      <c r="G19" s="2512"/>
      <c r="H19" s="2502"/>
      <c r="I19" s="2512"/>
      <c r="J19" s="2503"/>
      <c r="K19" s="2512"/>
      <c r="L19" s="2512"/>
      <c r="M19" s="2512"/>
      <c r="N19" s="2512"/>
      <c r="O19" s="2512"/>
      <c r="P19" s="483"/>
      <c r="Q19" s="2456" t="s">
        <v>504</v>
      </c>
      <c r="R19" s="2457"/>
      <c r="S19" s="2458"/>
    </row>
    <row r="20" spans="1:19">
      <c r="A20" s="2447"/>
      <c r="B20" s="2433"/>
      <c r="C20" s="2434"/>
      <c r="D20" s="2448"/>
      <c r="E20" s="1609"/>
      <c r="F20" s="2512"/>
      <c r="G20" s="2512"/>
      <c r="H20" s="2502"/>
      <c r="I20" s="2512"/>
      <c r="J20" s="2503"/>
      <c r="K20" s="2512"/>
      <c r="L20" s="2512"/>
      <c r="M20" s="2512"/>
      <c r="N20" s="2512"/>
      <c r="O20" s="2512"/>
      <c r="P20" s="483"/>
      <c r="Q20" s="2915" t="s">
        <v>12</v>
      </c>
      <c r="R20" s="2916"/>
      <c r="S20" s="213" t="s">
        <v>13</v>
      </c>
    </row>
    <row r="21" spans="1:19">
      <c r="A21" s="2447"/>
      <c r="B21" s="2415"/>
      <c r="C21" s="2416"/>
      <c r="D21" s="2448"/>
      <c r="E21" s="2512"/>
      <c r="F21" s="2512"/>
      <c r="G21" s="2512"/>
      <c r="H21" s="2502"/>
      <c r="I21" s="2512"/>
      <c r="J21" s="2503"/>
      <c r="K21" s="2512"/>
      <c r="L21" s="2512"/>
      <c r="M21" s="2512"/>
      <c r="N21" s="2512"/>
      <c r="O21" s="2512"/>
      <c r="P21" s="483"/>
      <c r="Q21" s="2917"/>
      <c r="R21" s="2918"/>
      <c r="S21" s="2712">
        <v>27281000</v>
      </c>
    </row>
    <row r="22" spans="1:19">
      <c r="A22" s="2447"/>
      <c r="B22" s="2415"/>
      <c r="C22" s="2416"/>
      <c r="D22" s="2448"/>
      <c r="E22" s="2187"/>
      <c r="F22" s="2512"/>
      <c r="G22" s="2512"/>
      <c r="H22" s="2502"/>
      <c r="I22" s="2512"/>
      <c r="J22" s="2503"/>
      <c r="K22" s="2512"/>
      <c r="L22" s="2512"/>
      <c r="M22" s="2512"/>
      <c r="N22" s="2512"/>
      <c r="O22" s="2512"/>
      <c r="P22" s="483"/>
      <c r="Q22" s="2883"/>
      <c r="R22" s="2884"/>
      <c r="S22" s="82"/>
    </row>
    <row r="23" spans="1:19" ht="24.75" thickBot="1">
      <c r="A23" s="2447"/>
      <c r="B23" s="2879"/>
      <c r="C23" s="2880"/>
      <c r="D23" s="2448"/>
      <c r="E23" s="248"/>
      <c r="F23" s="248"/>
      <c r="G23" s="2296"/>
      <c r="H23" s="520"/>
      <c r="I23" s="248"/>
      <c r="J23" s="654"/>
      <c r="K23" s="248"/>
      <c r="L23" s="248"/>
      <c r="M23" s="248"/>
      <c r="N23" s="248"/>
      <c r="O23" s="248"/>
      <c r="P23" s="2297"/>
      <c r="Q23" s="2469" t="s">
        <v>371</v>
      </c>
      <c r="R23" s="2470"/>
      <c r="S23" s="675">
        <f>+Q21+S21</f>
        <v>27281000</v>
      </c>
    </row>
    <row r="24" spans="1:19" ht="24.75" thickBot="1">
      <c r="A24" s="2447"/>
      <c r="B24" s="2899"/>
      <c r="C24" s="2900"/>
      <c r="D24" s="2448"/>
      <c r="E24" s="2512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2099"/>
      <c r="Q24" s="2456" t="s">
        <v>563</v>
      </c>
      <c r="R24" s="2457"/>
      <c r="S24" s="2458"/>
    </row>
    <row r="25" spans="1:19">
      <c r="A25" s="810"/>
      <c r="B25" s="2879"/>
      <c r="C25" s="2880"/>
      <c r="D25" s="2448"/>
      <c r="E25" s="2512"/>
      <c r="F25" s="657"/>
      <c r="G25" s="657"/>
      <c r="H25" s="657"/>
      <c r="I25" s="657"/>
      <c r="J25" s="657"/>
      <c r="K25" s="657"/>
      <c r="L25" s="657"/>
      <c r="M25" s="657"/>
      <c r="N25" s="657"/>
      <c r="O25" s="657"/>
      <c r="P25" s="2099"/>
      <c r="Q25" s="566" t="s">
        <v>1442</v>
      </c>
      <c r="R25" s="1991"/>
      <c r="S25" s="855"/>
    </row>
    <row r="26" spans="1:19">
      <c r="A26" s="2447"/>
      <c r="B26" s="2879"/>
      <c r="C26" s="2880"/>
      <c r="D26" s="2448"/>
      <c r="E26" s="2512"/>
      <c r="F26" s="2512"/>
      <c r="G26" s="2512"/>
      <c r="H26" s="2512"/>
      <c r="I26" s="2512"/>
      <c r="J26" s="2512"/>
      <c r="K26" s="2512"/>
      <c r="L26" s="2512"/>
      <c r="M26" s="2512"/>
      <c r="N26" s="2512"/>
      <c r="O26" s="2512"/>
      <c r="P26" s="483"/>
      <c r="Q26" s="2425" t="s">
        <v>1443</v>
      </c>
      <c r="R26" s="2422"/>
      <c r="S26" s="2423"/>
    </row>
    <row r="27" spans="1:19">
      <c r="A27" s="656"/>
      <c r="B27" s="2881"/>
      <c r="C27" s="2882"/>
      <c r="D27" s="2521"/>
      <c r="E27" s="305"/>
      <c r="F27" s="695"/>
      <c r="G27" s="695"/>
      <c r="H27" s="695"/>
      <c r="I27" s="695"/>
      <c r="J27" s="695"/>
      <c r="K27" s="695"/>
      <c r="L27" s="695"/>
      <c r="M27" s="695"/>
      <c r="N27" s="695"/>
      <c r="O27" s="695"/>
      <c r="P27" s="2358"/>
      <c r="Q27" s="2891"/>
      <c r="R27" s="2892"/>
      <c r="S27" s="2893"/>
    </row>
    <row r="28" spans="1:19">
      <c r="A28" s="2894" t="s">
        <v>61</v>
      </c>
      <c r="B28" s="2895"/>
      <c r="C28" s="2896"/>
      <c r="D28" s="2341">
        <f>SUM(D10:D27)</f>
        <v>100</v>
      </c>
      <c r="E28" s="93"/>
      <c r="F28" s="94"/>
      <c r="G28" s="93"/>
      <c r="H28" s="94"/>
      <c r="I28" s="93"/>
      <c r="J28" s="94"/>
      <c r="K28" s="95"/>
      <c r="L28" s="95"/>
      <c r="M28" s="95"/>
      <c r="N28" s="95"/>
      <c r="O28" s="95"/>
      <c r="P28" s="95"/>
      <c r="Q28" s="2891"/>
      <c r="R28" s="2892"/>
      <c r="S28" s="2893"/>
    </row>
    <row r="29" spans="1:19">
      <c r="A29" s="2885" t="s">
        <v>484</v>
      </c>
      <c r="B29" s="2886"/>
      <c r="C29" s="2887"/>
      <c r="D29" s="670" t="s">
        <v>68</v>
      </c>
      <c r="E29" s="97">
        <f>SUM(E10:E27)</f>
        <v>30</v>
      </c>
      <c r="F29" s="97">
        <f>SUM(F10:F28)</f>
        <v>0</v>
      </c>
      <c r="G29" s="97">
        <f>SUM(G10:G28)</f>
        <v>10</v>
      </c>
      <c r="H29" s="97">
        <f>SUM(H10:H27)</f>
        <v>10</v>
      </c>
      <c r="I29" s="97">
        <f>SUM(I10:I28)</f>
        <v>10</v>
      </c>
      <c r="J29" s="97">
        <f>SUM(J10:J28)</f>
        <v>4.3</v>
      </c>
      <c r="K29" s="97">
        <f>SUM(K10:K27)</f>
        <v>4.3</v>
      </c>
      <c r="L29" s="97">
        <f>SUM(L10:L28)</f>
        <v>4.3</v>
      </c>
      <c r="M29" s="97">
        <f>SUM(M10:M28)</f>
        <v>4.3</v>
      </c>
      <c r="N29" s="97">
        <f>SUM(N10:N27)</f>
        <v>4.3</v>
      </c>
      <c r="O29" s="97">
        <f>SUM(O10:O28)</f>
        <v>4.3</v>
      </c>
      <c r="P29" s="2098">
        <f>SUM(P10:P28)</f>
        <v>14.3</v>
      </c>
      <c r="Q29" s="496"/>
      <c r="R29" s="456"/>
      <c r="S29" s="629"/>
    </row>
    <row r="30" spans="1:19">
      <c r="A30" s="2888"/>
      <c r="B30" s="2889"/>
      <c r="C30" s="2890"/>
      <c r="D30" s="670" t="s">
        <v>69</v>
      </c>
      <c r="E30" s="99">
        <f>E29</f>
        <v>30</v>
      </c>
      <c r="F30" s="97">
        <f>SUM(E29:F29)</f>
        <v>30</v>
      </c>
      <c r="G30" s="97">
        <f>SUM(E29:G29)</f>
        <v>40</v>
      </c>
      <c r="H30" s="97">
        <f>SUM(E29:H29)</f>
        <v>50</v>
      </c>
      <c r="I30" s="97">
        <f>SUM(E29:I29)</f>
        <v>60</v>
      </c>
      <c r="J30" s="97">
        <f>SUM(E29:J29)</f>
        <v>64.3</v>
      </c>
      <c r="K30" s="97">
        <f>SUM(E29:K29)</f>
        <v>68.599999999999994</v>
      </c>
      <c r="L30" s="97">
        <f>SUM(E29:L29)</f>
        <v>72.899999999999991</v>
      </c>
      <c r="M30" s="97">
        <f>SUM(E29:M29)</f>
        <v>77.199999999999989</v>
      </c>
      <c r="N30" s="97">
        <f>SUM(E29:N29)</f>
        <v>81.499999999999986</v>
      </c>
      <c r="O30" s="97">
        <f>SUM(E29:O29)</f>
        <v>85.799999999999983</v>
      </c>
      <c r="P30" s="97">
        <f>SUM(E29:P29)</f>
        <v>100.09999999999998</v>
      </c>
      <c r="Q30" s="552"/>
      <c r="R30" s="779"/>
      <c r="S30" s="2374"/>
    </row>
    <row r="31" spans="1:19">
      <c r="A31" s="2831" t="s">
        <v>487</v>
      </c>
      <c r="B31" s="2832"/>
      <c r="C31" s="2833"/>
      <c r="D31" s="668" t="s">
        <v>68</v>
      </c>
      <c r="E31" s="100"/>
      <c r="F31" s="101"/>
      <c r="G31" s="100"/>
      <c r="H31" s="101"/>
      <c r="I31" s="100"/>
      <c r="J31" s="101"/>
      <c r="K31" s="102"/>
      <c r="L31" s="102"/>
      <c r="M31" s="102"/>
      <c r="N31" s="102"/>
      <c r="O31" s="102"/>
      <c r="P31" s="102"/>
      <c r="Q31" s="2837" t="s">
        <v>813</v>
      </c>
      <c r="R31" s="2838"/>
      <c r="S31" s="2839">
        <f>P32</f>
        <v>0</v>
      </c>
    </row>
    <row r="32" spans="1:19" ht="24.75" thickBot="1">
      <c r="A32" s="2834"/>
      <c r="B32" s="2835"/>
      <c r="C32" s="2836"/>
      <c r="D32" s="669" t="s">
        <v>72</v>
      </c>
      <c r="E32" s="104">
        <f>E31</f>
        <v>0</v>
      </c>
      <c r="F32" s="105">
        <f>SUM(E31:F31)</f>
        <v>0</v>
      </c>
      <c r="G32" s="105">
        <f>SUM(E31:G31)</f>
        <v>0</v>
      </c>
      <c r="H32" s="105">
        <f>SUM(E31:H31)</f>
        <v>0</v>
      </c>
      <c r="I32" s="105">
        <f>SUM(E31:I31)</f>
        <v>0</v>
      </c>
      <c r="J32" s="105">
        <f>SUM(E31:J31)</f>
        <v>0</v>
      </c>
      <c r="K32" s="105">
        <f>SUM(E31:K31)</f>
        <v>0</v>
      </c>
      <c r="L32" s="105">
        <f>SUM(E31:L31)</f>
        <v>0</v>
      </c>
      <c r="M32" s="105">
        <f>SUM(E31:M31)</f>
        <v>0</v>
      </c>
      <c r="N32" s="105">
        <f>SUM(E31:N31)</f>
        <v>0</v>
      </c>
      <c r="O32" s="105">
        <f>SUM(E31:O31)</f>
        <v>0</v>
      </c>
      <c r="P32" s="2363">
        <f>SUM(E31:P31)</f>
        <v>0</v>
      </c>
      <c r="Q32" s="2848" t="s">
        <v>814</v>
      </c>
      <c r="R32" s="2849"/>
      <c r="S32" s="2840"/>
    </row>
    <row r="33" spans="1:19" hidden="1">
      <c r="A33" s="2841" t="s">
        <v>386</v>
      </c>
      <c r="B33" s="2842"/>
      <c r="C33" s="2842"/>
      <c r="D33" s="2842"/>
      <c r="E33" s="2842"/>
      <c r="F33" s="2842"/>
      <c r="G33" s="2842"/>
      <c r="H33" s="2842"/>
      <c r="I33" s="2842"/>
      <c r="J33" s="2842"/>
      <c r="K33" s="2842"/>
      <c r="L33" s="2842"/>
      <c r="M33" s="2842"/>
      <c r="N33" s="2842"/>
      <c r="O33" s="2842"/>
      <c r="P33" s="2842"/>
      <c r="Q33" s="2842"/>
      <c r="R33" s="2842"/>
      <c r="S33" s="2843"/>
    </row>
    <row r="34" spans="1:19" ht="24.75" hidden="1" thickBot="1">
      <c r="A34" s="2844" t="s">
        <v>387</v>
      </c>
      <c r="B34" s="2845"/>
      <c r="C34" s="2845"/>
      <c r="D34" s="2845"/>
      <c r="E34" s="2845"/>
      <c r="F34" s="2845"/>
      <c r="G34" s="2845"/>
      <c r="H34" s="2845"/>
      <c r="I34" s="2845"/>
      <c r="J34" s="2845"/>
      <c r="K34" s="2845"/>
      <c r="L34" s="2845"/>
      <c r="M34" s="2845"/>
      <c r="N34" s="2845"/>
      <c r="O34" s="2845"/>
      <c r="P34" s="2845"/>
      <c r="Q34" s="2845"/>
      <c r="R34" s="2845"/>
      <c r="S34" s="2846"/>
    </row>
    <row r="35" spans="1:19" hidden="1">
      <c r="Q35" s="2847" t="s">
        <v>719</v>
      </c>
      <c r="R35" s="2847"/>
      <c r="S35" s="2847"/>
    </row>
    <row r="36" spans="1:19" hidden="1">
      <c r="Q36" s="458"/>
      <c r="R36" s="865"/>
      <c r="S36" s="275"/>
    </row>
    <row r="37" spans="1:19" hidden="1">
      <c r="Q37" s="2829" t="s">
        <v>720</v>
      </c>
      <c r="R37" s="2829"/>
      <c r="S37" s="2829"/>
    </row>
    <row r="38" spans="1:19" hidden="1">
      <c r="Q38" s="2830" t="s">
        <v>731</v>
      </c>
      <c r="R38" s="2830"/>
      <c r="S38" s="2830"/>
    </row>
  </sheetData>
  <mergeCells count="38">
    <mergeCell ref="B11:C11"/>
    <mergeCell ref="B24:C24"/>
    <mergeCell ref="Q12:R12"/>
    <mergeCell ref="A8:C9"/>
    <mergeCell ref="E8:P8"/>
    <mergeCell ref="B10:C10"/>
    <mergeCell ref="B19:C19"/>
    <mergeCell ref="Q11:R11"/>
    <mergeCell ref="Q20:R20"/>
    <mergeCell ref="Q21:R21"/>
    <mergeCell ref="B25:C25"/>
    <mergeCell ref="B26:C26"/>
    <mergeCell ref="B27:C27"/>
    <mergeCell ref="Q22:R22"/>
    <mergeCell ref="A29:C30"/>
    <mergeCell ref="Q27:S27"/>
    <mergeCell ref="Q28:S28"/>
    <mergeCell ref="B23:C23"/>
    <mergeCell ref="A28:C28"/>
    <mergeCell ref="A1:S1"/>
    <mergeCell ref="A2:S2"/>
    <mergeCell ref="A4:B4"/>
    <mergeCell ref="C4:S4"/>
    <mergeCell ref="Q6:S6"/>
    <mergeCell ref="A3:S3"/>
    <mergeCell ref="C5:P5"/>
    <mergeCell ref="Q5:S5"/>
    <mergeCell ref="A6:B7"/>
    <mergeCell ref="C6:P7"/>
    <mergeCell ref="Q37:S37"/>
    <mergeCell ref="Q38:S38"/>
    <mergeCell ref="A31:C32"/>
    <mergeCell ref="Q31:R31"/>
    <mergeCell ref="S31:S32"/>
    <mergeCell ref="A33:S33"/>
    <mergeCell ref="A34:S34"/>
    <mergeCell ref="Q35:S35"/>
    <mergeCell ref="Q32:R32"/>
  </mergeCells>
  <phoneticPr fontId="57" type="noConversion"/>
  <printOptions horizontalCentered="1"/>
  <pageMargins left="0.70866141732283472" right="0.70866141732283472" top="0.74803149606299213" bottom="0.23622047244094491" header="0.31496062992125984" footer="0.31496062992125984"/>
  <pageSetup paperSize="9" scale="55" orientation="landscape" r:id="rId1"/>
  <headerFooter scaleWithDoc="0" alignWithMargins="0">
    <oddHeader>&amp;R&amp;"Angsana New,ธรรมดา"&amp;18 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S31"/>
  <sheetViews>
    <sheetView view="pageLayout" zoomScale="70" zoomScaleNormal="80" zoomScalePageLayoutView="70" workbookViewId="0">
      <selection activeCell="A5" sqref="A5:P6"/>
    </sheetView>
  </sheetViews>
  <sheetFormatPr defaultColWidth="8.5703125" defaultRowHeight="24"/>
  <cols>
    <col min="1" max="1" width="8.5703125" style="15"/>
    <col min="2" max="2" width="17.42578125" style="15" customWidth="1"/>
    <col min="3" max="3" width="31" style="15" customWidth="1"/>
    <col min="4" max="4" width="16.42578125" style="15" customWidth="1"/>
    <col min="5" max="5" width="4.140625" style="15" bestFit="1" customWidth="1"/>
    <col min="6" max="6" width="5.5703125" style="15" customWidth="1"/>
    <col min="7" max="7" width="4" style="15" bestFit="1" customWidth="1"/>
    <col min="8" max="8" width="4.140625" style="15" bestFit="1" customWidth="1"/>
    <col min="9" max="9" width="4.42578125" style="15" bestFit="1" customWidth="1"/>
    <col min="10" max="10" width="4.140625" style="15" bestFit="1" customWidth="1"/>
    <col min="11" max="12" width="4.85546875" style="15" bestFit="1" customWidth="1"/>
    <col min="13" max="15" width="4.140625" style="15" bestFit="1" customWidth="1"/>
    <col min="16" max="16" width="5.85546875" style="15" bestFit="1" customWidth="1"/>
    <col min="17" max="17" width="8.5703125" style="15"/>
    <col min="18" max="18" width="21.42578125" style="15" customWidth="1"/>
    <col min="19" max="19" width="25.4257812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477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156</v>
      </c>
      <c r="B3" s="2856"/>
      <c r="C3" s="3121" t="s">
        <v>342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71" t="s">
        <v>63</v>
      </c>
      <c r="B5" s="395"/>
      <c r="C5" s="3020" t="s">
        <v>989</v>
      </c>
      <c r="D5" s="3020"/>
      <c r="E5" s="3020"/>
      <c r="F5" s="3020"/>
      <c r="G5" s="3020"/>
      <c r="H5" s="3020"/>
      <c r="I5" s="3020"/>
      <c r="J5" s="3020"/>
      <c r="K5" s="3020"/>
      <c r="L5" s="3020"/>
      <c r="M5" s="3020"/>
      <c r="N5" s="3020"/>
      <c r="O5" s="3020"/>
      <c r="P5" s="3021"/>
      <c r="Q5" s="3019" t="s">
        <v>564</v>
      </c>
      <c r="R5" s="3020"/>
      <c r="S5" s="3021"/>
    </row>
    <row r="6" spans="1:19">
      <c r="A6" s="2871" t="s">
        <v>62</v>
      </c>
      <c r="B6" s="2872"/>
      <c r="C6" s="3023" t="s">
        <v>276</v>
      </c>
      <c r="D6" s="3023"/>
      <c r="E6" s="3023"/>
      <c r="F6" s="3023"/>
      <c r="G6" s="3023"/>
      <c r="H6" s="3023"/>
      <c r="I6" s="3023"/>
      <c r="J6" s="3023"/>
      <c r="K6" s="3023"/>
      <c r="L6" s="3023"/>
      <c r="M6" s="3023"/>
      <c r="N6" s="3023"/>
      <c r="O6" s="3023"/>
      <c r="P6" s="3024"/>
      <c r="Q6" s="2921" t="s">
        <v>57</v>
      </c>
      <c r="R6" s="2922"/>
      <c r="S6" s="2923"/>
    </row>
    <row r="7" spans="1:19">
      <c r="A7" s="2993"/>
      <c r="B7" s="2994"/>
      <c r="C7" s="3110" t="s">
        <v>277</v>
      </c>
      <c r="D7" s="3110"/>
      <c r="E7" s="3110"/>
      <c r="F7" s="3110"/>
      <c r="G7" s="3110"/>
      <c r="H7" s="3110"/>
      <c r="I7" s="3110"/>
      <c r="J7" s="3110"/>
      <c r="K7" s="3110"/>
      <c r="L7" s="3110"/>
      <c r="M7" s="3110"/>
      <c r="N7" s="3110"/>
      <c r="O7" s="3110"/>
      <c r="P7" s="3133"/>
      <c r="Q7" s="73" t="s">
        <v>613</v>
      </c>
      <c r="R7" s="74"/>
      <c r="S7" s="75"/>
    </row>
    <row r="8" spans="1:19" ht="24.75" thickBot="1">
      <c r="A8" s="2873"/>
      <c r="B8" s="2874"/>
      <c r="C8" s="3738" t="s">
        <v>278</v>
      </c>
      <c r="D8" s="3738"/>
      <c r="E8" s="3739"/>
      <c r="F8" s="3739"/>
      <c r="G8" s="3739"/>
      <c r="H8" s="3739"/>
      <c r="I8" s="3739"/>
      <c r="J8" s="3739"/>
      <c r="K8" s="3739"/>
      <c r="L8" s="3739"/>
      <c r="M8" s="3739"/>
      <c r="N8" s="3739"/>
      <c r="O8" s="3739"/>
      <c r="P8" s="3739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585</v>
      </c>
      <c r="E9" s="2910" t="s">
        <v>500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19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2951" t="s">
        <v>279</v>
      </c>
      <c r="R10" s="3117"/>
      <c r="S10" s="724" t="s">
        <v>78</v>
      </c>
    </row>
    <row r="11" spans="1:19" ht="24.75" thickBot="1">
      <c r="A11" s="3613" t="s">
        <v>685</v>
      </c>
      <c r="B11" s="3614"/>
      <c r="C11" s="3615"/>
      <c r="D11" s="198">
        <v>10</v>
      </c>
      <c r="E11" s="868">
        <v>2.5</v>
      </c>
      <c r="F11" s="868">
        <v>2.5</v>
      </c>
      <c r="G11" s="868">
        <v>2.5</v>
      </c>
      <c r="H11" s="895">
        <v>2.5</v>
      </c>
      <c r="I11" s="215"/>
      <c r="J11" s="217"/>
      <c r="K11" s="215"/>
      <c r="L11" s="215"/>
      <c r="M11" s="215"/>
      <c r="N11" s="215"/>
      <c r="O11" s="215"/>
      <c r="P11" s="218"/>
      <c r="Q11" s="441"/>
      <c r="R11" s="516"/>
      <c r="S11" s="365"/>
    </row>
    <row r="12" spans="1:19" ht="24.75" thickBot="1">
      <c r="A12" s="3114" t="s">
        <v>280</v>
      </c>
      <c r="B12" s="3115"/>
      <c r="C12" s="3116"/>
      <c r="D12" s="199">
        <v>15</v>
      </c>
      <c r="E12" s="356"/>
      <c r="F12" s="328">
        <v>5</v>
      </c>
      <c r="G12" s="328">
        <v>5</v>
      </c>
      <c r="H12" s="328">
        <v>5</v>
      </c>
      <c r="I12" s="219"/>
      <c r="J12" s="222"/>
      <c r="K12" s="219"/>
      <c r="L12" s="219"/>
      <c r="M12" s="219"/>
      <c r="N12" s="219"/>
      <c r="O12" s="219"/>
      <c r="P12" s="224"/>
      <c r="Q12" s="324" t="s">
        <v>510</v>
      </c>
      <c r="R12" s="325"/>
      <c r="S12" s="517"/>
    </row>
    <row r="13" spans="1:19">
      <c r="A13" s="3290" t="s">
        <v>281</v>
      </c>
      <c r="B13" s="3291"/>
      <c r="C13" s="3292"/>
      <c r="D13" s="200"/>
      <c r="E13" s="77"/>
      <c r="F13" s="231"/>
      <c r="G13" s="77"/>
      <c r="H13" s="231"/>
      <c r="I13" s="77"/>
      <c r="J13" s="232"/>
      <c r="K13" s="77"/>
      <c r="L13" s="77"/>
      <c r="M13" s="77"/>
      <c r="N13" s="77"/>
      <c r="O13" s="77"/>
      <c r="P13" s="78"/>
      <c r="Q13" s="2951" t="s">
        <v>734</v>
      </c>
      <c r="R13" s="2952"/>
      <c r="S13" s="188"/>
    </row>
    <row r="14" spans="1:19" ht="24.75" thickBot="1">
      <c r="A14" s="3052" t="s">
        <v>686</v>
      </c>
      <c r="B14" s="3053"/>
      <c r="C14" s="3054"/>
      <c r="D14" s="200"/>
      <c r="E14" s="77"/>
      <c r="F14" s="231"/>
      <c r="G14" s="77"/>
      <c r="H14" s="231"/>
      <c r="I14" s="77"/>
      <c r="J14" s="232"/>
      <c r="K14" s="77"/>
      <c r="L14" s="77"/>
      <c r="M14" s="77"/>
      <c r="N14" s="77"/>
      <c r="O14" s="77"/>
      <c r="P14" s="78"/>
      <c r="Q14" s="73"/>
      <c r="R14" s="74"/>
      <c r="S14" s="75"/>
    </row>
    <row r="15" spans="1:19" ht="24.75" thickBot="1">
      <c r="A15" s="3052" t="s">
        <v>882</v>
      </c>
      <c r="B15" s="3053"/>
      <c r="C15" s="3054"/>
      <c r="D15" s="200">
        <v>30</v>
      </c>
      <c r="E15" s="77"/>
      <c r="F15" s="226"/>
      <c r="G15" s="225"/>
      <c r="H15" s="225"/>
      <c r="I15" s="225"/>
      <c r="J15" s="225"/>
      <c r="K15" s="283">
        <v>5</v>
      </c>
      <c r="L15" s="283">
        <v>5</v>
      </c>
      <c r="M15" s="283">
        <v>5</v>
      </c>
      <c r="N15" s="283">
        <v>5</v>
      </c>
      <c r="O15" s="283">
        <v>5</v>
      </c>
      <c r="P15" s="283">
        <v>5</v>
      </c>
      <c r="Q15" s="324" t="s">
        <v>511</v>
      </c>
      <c r="R15" s="325"/>
      <c r="S15" s="517"/>
    </row>
    <row r="16" spans="1:19">
      <c r="A16" s="4054" t="s">
        <v>883</v>
      </c>
      <c r="B16" s="3053"/>
      <c r="C16" s="3054"/>
      <c r="D16" s="200"/>
      <c r="E16" s="225"/>
      <c r="F16" s="226"/>
      <c r="G16" s="225"/>
      <c r="H16" s="225"/>
      <c r="I16" s="225"/>
      <c r="J16" s="225"/>
      <c r="K16" s="225"/>
      <c r="L16" s="225"/>
      <c r="M16" s="225"/>
      <c r="N16" s="225"/>
      <c r="O16" s="225"/>
      <c r="P16" s="230"/>
      <c r="Q16" s="121" t="s">
        <v>149</v>
      </c>
      <c r="R16" s="208"/>
      <c r="S16" s="188"/>
    </row>
    <row r="17" spans="1:19" ht="24.75" thickBot="1">
      <c r="A17" s="4055" t="s">
        <v>884</v>
      </c>
      <c r="B17" s="4056"/>
      <c r="C17" s="4009"/>
      <c r="D17" s="200"/>
      <c r="E17" s="77"/>
      <c r="F17" s="231"/>
      <c r="G17" s="77"/>
      <c r="H17" s="231"/>
      <c r="I17" s="77"/>
      <c r="J17" s="232"/>
      <c r="K17" s="225"/>
      <c r="L17" s="225"/>
      <c r="M17" s="77"/>
      <c r="N17" s="77"/>
      <c r="O17" s="77"/>
      <c r="P17" s="78"/>
      <c r="Q17" s="73"/>
      <c r="R17" s="74"/>
      <c r="S17" s="75"/>
    </row>
    <row r="18" spans="1:19" ht="24.75" thickBot="1">
      <c r="A18" s="4055" t="s">
        <v>885</v>
      </c>
      <c r="B18" s="4056"/>
      <c r="C18" s="4009"/>
      <c r="D18" s="200"/>
      <c r="E18" s="77"/>
      <c r="F18" s="231"/>
      <c r="G18" s="77"/>
      <c r="H18" s="231"/>
      <c r="I18" s="77"/>
      <c r="J18" s="232"/>
      <c r="K18" s="77"/>
      <c r="L18" s="77"/>
      <c r="M18" s="77"/>
      <c r="N18" s="77"/>
      <c r="O18" s="225"/>
      <c r="P18" s="230"/>
      <c r="Q18" s="3035" t="s">
        <v>504</v>
      </c>
      <c r="R18" s="3036"/>
      <c r="S18" s="3037"/>
    </row>
    <row r="19" spans="1:19">
      <c r="A19" s="4054" t="s">
        <v>886</v>
      </c>
      <c r="B19" s="3053"/>
      <c r="C19" s="3054"/>
      <c r="D19" s="200"/>
      <c r="E19" s="77"/>
      <c r="F19" s="231"/>
      <c r="G19" s="77"/>
      <c r="H19" s="231"/>
      <c r="I19" s="77"/>
      <c r="J19" s="232"/>
      <c r="K19" s="77"/>
      <c r="L19" s="77"/>
      <c r="M19" s="77"/>
      <c r="N19" s="77"/>
      <c r="O19" s="77"/>
      <c r="P19" s="78"/>
      <c r="Q19" s="3055" t="s">
        <v>12</v>
      </c>
      <c r="R19" s="3056"/>
      <c r="S19" s="213" t="s">
        <v>13</v>
      </c>
    </row>
    <row r="20" spans="1:19">
      <c r="A20" s="3052" t="s">
        <v>887</v>
      </c>
      <c r="B20" s="3053"/>
      <c r="C20" s="3054"/>
      <c r="D20" s="166">
        <v>30</v>
      </c>
      <c r="E20" s="83"/>
      <c r="F20" s="84"/>
      <c r="G20" s="83"/>
      <c r="H20" s="84"/>
      <c r="I20" s="83"/>
      <c r="J20" s="85"/>
      <c r="K20" s="283">
        <v>5</v>
      </c>
      <c r="L20" s="283">
        <v>5</v>
      </c>
      <c r="M20" s="283">
        <v>5</v>
      </c>
      <c r="N20" s="283">
        <v>5</v>
      </c>
      <c r="O20" s="283">
        <v>5</v>
      </c>
      <c r="P20" s="283">
        <v>5</v>
      </c>
      <c r="Q20" s="3283"/>
      <c r="R20" s="3284"/>
      <c r="S20" s="86"/>
    </row>
    <row r="21" spans="1:19" ht="24.75" thickBot="1">
      <c r="A21" s="3052" t="s">
        <v>888</v>
      </c>
      <c r="B21" s="3053"/>
      <c r="C21" s="3054"/>
      <c r="D21" s="166">
        <v>15</v>
      </c>
      <c r="E21" s="83"/>
      <c r="F21" s="84"/>
      <c r="G21" s="83"/>
      <c r="H21" s="84"/>
      <c r="I21" s="83"/>
      <c r="J21" s="85"/>
      <c r="K21" s="330">
        <v>2.5</v>
      </c>
      <c r="L21" s="330">
        <v>2.5</v>
      </c>
      <c r="M21" s="330">
        <v>3</v>
      </c>
      <c r="N21" s="330">
        <v>3</v>
      </c>
      <c r="O21" s="330">
        <v>3</v>
      </c>
      <c r="P21" s="331">
        <v>2.5</v>
      </c>
      <c r="Q21" s="3174" t="s">
        <v>14</v>
      </c>
      <c r="R21" s="3175"/>
      <c r="S21" s="630">
        <f>Q20+S20</f>
        <v>0</v>
      </c>
    </row>
    <row r="22" spans="1:19" ht="24.75" thickBot="1">
      <c r="A22" s="3052"/>
      <c r="B22" s="3053"/>
      <c r="C22" s="3054"/>
      <c r="D22" s="167"/>
      <c r="E22" s="88"/>
      <c r="F22" s="89"/>
      <c r="G22" s="88"/>
      <c r="H22" s="89"/>
      <c r="I22" s="88"/>
      <c r="J22" s="90"/>
      <c r="K22" s="88"/>
      <c r="L22" s="88"/>
      <c r="M22" s="88"/>
      <c r="N22" s="88"/>
      <c r="O22" s="88"/>
      <c r="P22" s="91"/>
      <c r="Q22" s="3035" t="s">
        <v>563</v>
      </c>
      <c r="R22" s="3036"/>
      <c r="S22" s="3037"/>
    </row>
    <row r="23" spans="1:19">
      <c r="A23" s="3155"/>
      <c r="B23" s="3156"/>
      <c r="C23" s="3157"/>
      <c r="D23" s="92">
        <f>SUM(D11:D22)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3581"/>
      <c r="R23" s="4057"/>
      <c r="S23" s="3996"/>
    </row>
    <row r="24" spans="1:19">
      <c r="A24" s="3155"/>
      <c r="B24" s="3156"/>
      <c r="C24" s="3157"/>
      <c r="D24" s="172" t="s">
        <v>68</v>
      </c>
      <c r="E24" s="97">
        <f>SUM(E11:E22)</f>
        <v>2.5</v>
      </c>
      <c r="F24" s="97">
        <f>SUM(F11:F22)</f>
        <v>7.5</v>
      </c>
      <c r="G24" s="97">
        <f>SUM(G11:G22)</f>
        <v>7.5</v>
      </c>
      <c r="H24" s="97">
        <f>SUM(H11:H22)</f>
        <v>7.5</v>
      </c>
      <c r="I24" s="97">
        <f t="shared" ref="I24:O24" si="0">SUM(I11:I22)</f>
        <v>0</v>
      </c>
      <c r="J24" s="97">
        <f t="shared" si="0"/>
        <v>0</v>
      </c>
      <c r="K24" s="97">
        <f t="shared" si="0"/>
        <v>12.5</v>
      </c>
      <c r="L24" s="97">
        <f t="shared" si="0"/>
        <v>12.5</v>
      </c>
      <c r="M24" s="97">
        <f t="shared" si="0"/>
        <v>13</v>
      </c>
      <c r="N24" s="97">
        <f t="shared" si="0"/>
        <v>13</v>
      </c>
      <c r="O24" s="97">
        <f t="shared" si="0"/>
        <v>13</v>
      </c>
      <c r="P24" s="98">
        <v>12.5</v>
      </c>
      <c r="Q24" s="2891"/>
      <c r="R24" s="2892"/>
      <c r="S24" s="2893"/>
    </row>
    <row r="25" spans="1:19">
      <c r="A25" s="3155"/>
      <c r="B25" s="3156"/>
      <c r="C25" s="3157"/>
      <c r="D25" s="175" t="s">
        <v>69</v>
      </c>
      <c r="E25" s="99">
        <f>E24</f>
        <v>2.5</v>
      </c>
      <c r="F25" s="97">
        <f>SUM(E24:F24)</f>
        <v>10</v>
      </c>
      <c r="G25" s="97">
        <f>SUM(E24:G24)</f>
        <v>17.5</v>
      </c>
      <c r="H25" s="97">
        <f>SUM(E24:H24)</f>
        <v>25</v>
      </c>
      <c r="I25" s="97">
        <f>SUM(E24:I24)</f>
        <v>25</v>
      </c>
      <c r="J25" s="97">
        <f>SUM(E24:J24)</f>
        <v>25</v>
      </c>
      <c r="K25" s="97">
        <f>SUM(E24:K24)</f>
        <v>37.5</v>
      </c>
      <c r="L25" s="97">
        <f>SUM(E24:L24)</f>
        <v>50</v>
      </c>
      <c r="M25" s="97">
        <f>SUM(E24:M24)</f>
        <v>63</v>
      </c>
      <c r="N25" s="97">
        <v>75</v>
      </c>
      <c r="O25" s="97">
        <v>88</v>
      </c>
      <c r="P25" s="98">
        <f>SUM(E24:P24)</f>
        <v>101.5</v>
      </c>
      <c r="Q25" s="3038"/>
      <c r="R25" s="3039"/>
      <c r="S25" s="3040"/>
    </row>
    <row r="26" spans="1:19">
      <c r="A26" s="3688"/>
      <c r="B26" s="3689"/>
      <c r="C26" s="3690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617</v>
      </c>
      <c r="R26" s="2838"/>
      <c r="S26" s="2839">
        <f>P27</f>
        <v>0</v>
      </c>
    </row>
    <row r="27" spans="1:19" ht="24.75" thickBot="1">
      <c r="A27" s="2894" t="s">
        <v>61</v>
      </c>
      <c r="B27" s="2895"/>
      <c r="C27" s="2896"/>
      <c r="D27" s="182" t="s">
        <v>72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197" t="s">
        <v>470</v>
      </c>
      <c r="R27" s="201"/>
      <c r="S27" s="2840"/>
    </row>
    <row r="28" spans="1:19" hidden="1">
      <c r="A28" s="2885" t="s">
        <v>484</v>
      </c>
      <c r="B28" s="2886"/>
      <c r="C28" s="2887"/>
      <c r="Q28" s="2847" t="s">
        <v>719</v>
      </c>
      <c r="R28" s="2847"/>
      <c r="S28" s="2847"/>
    </row>
    <row r="29" spans="1:19" hidden="1">
      <c r="A29" s="2888"/>
      <c r="B29" s="2889"/>
      <c r="C29" s="2890"/>
      <c r="Q29" s="458"/>
      <c r="R29" s="865"/>
      <c r="S29" s="275"/>
    </row>
    <row r="30" spans="1:19" hidden="1">
      <c r="A30" s="2831" t="s">
        <v>487</v>
      </c>
      <c r="B30" s="2832"/>
      <c r="C30" s="2833"/>
      <c r="Q30" s="2829" t="s">
        <v>720</v>
      </c>
      <c r="R30" s="2829"/>
      <c r="S30" s="2829"/>
    </row>
    <row r="31" spans="1:19" ht="24.75" hidden="1" thickBot="1">
      <c r="A31" s="2834"/>
      <c r="B31" s="2835"/>
      <c r="C31" s="2836"/>
      <c r="Q31" s="2830" t="s">
        <v>732</v>
      </c>
      <c r="R31" s="2830"/>
      <c r="S31" s="2830"/>
    </row>
  </sheetData>
  <mergeCells count="48">
    <mergeCell ref="Q28:S28"/>
    <mergeCell ref="Q30:S30"/>
    <mergeCell ref="Q31:S31"/>
    <mergeCell ref="A28:C29"/>
    <mergeCell ref="A30:C31"/>
    <mergeCell ref="A25:C25"/>
    <mergeCell ref="Q21:R21"/>
    <mergeCell ref="A26:C26"/>
    <mergeCell ref="Q22:S22"/>
    <mergeCell ref="A27:C27"/>
    <mergeCell ref="Q23:S23"/>
    <mergeCell ref="Q26:R26"/>
    <mergeCell ref="S26:S27"/>
    <mergeCell ref="Q24:S24"/>
    <mergeCell ref="Q25:S25"/>
    <mergeCell ref="Q18:S18"/>
    <mergeCell ref="A23:C23"/>
    <mergeCell ref="Q19:R19"/>
    <mergeCell ref="A24:C24"/>
    <mergeCell ref="Q20:R20"/>
    <mergeCell ref="A22:C22"/>
    <mergeCell ref="A14:C14"/>
    <mergeCell ref="A15:C15"/>
    <mergeCell ref="A20:C20"/>
    <mergeCell ref="A21:C21"/>
    <mergeCell ref="A16:C16"/>
    <mergeCell ref="A17:C17"/>
    <mergeCell ref="A18:C18"/>
    <mergeCell ref="A19:C19"/>
    <mergeCell ref="Q5:S5"/>
    <mergeCell ref="A1:S1"/>
    <mergeCell ref="A2:S2"/>
    <mergeCell ref="A3:B4"/>
    <mergeCell ref="C5:P5"/>
    <mergeCell ref="C3:S4"/>
    <mergeCell ref="Q13:R13"/>
    <mergeCell ref="A6:B8"/>
    <mergeCell ref="Q6:S6"/>
    <mergeCell ref="C8:P8"/>
    <mergeCell ref="Q8:S8"/>
    <mergeCell ref="A9:C10"/>
    <mergeCell ref="Q10:R10"/>
    <mergeCell ref="C6:P6"/>
    <mergeCell ref="C7:P7"/>
    <mergeCell ref="E9:P9"/>
    <mergeCell ref="A11:C11"/>
    <mergeCell ref="A12:C12"/>
    <mergeCell ref="A13:C13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2" orientation="landscape" r:id="rId1"/>
  <headerFooter scaleWithDoc="0" alignWithMargins="0">
    <oddHeader>&amp;R&amp;"Angsana New,ธรรมดา"&amp;18 36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S31"/>
  <sheetViews>
    <sheetView view="pageLayout" zoomScale="80" zoomScaleNormal="80" zoomScalePageLayoutView="80" workbookViewId="0">
      <selection activeCell="A5" sqref="A5:P6"/>
    </sheetView>
  </sheetViews>
  <sheetFormatPr defaultColWidth="8.5703125" defaultRowHeight="24"/>
  <cols>
    <col min="1" max="1" width="8.5703125" style="15"/>
    <col min="2" max="2" width="14.5703125" style="15" customWidth="1"/>
    <col min="3" max="3" width="32.42578125" style="15" customWidth="1"/>
    <col min="4" max="4" width="16" style="15" customWidth="1"/>
    <col min="5" max="5" width="4.140625" style="15" bestFit="1" customWidth="1"/>
    <col min="6" max="6" width="5.42578125" style="15" customWidth="1"/>
    <col min="7" max="7" width="4" style="15" bestFit="1" customWidth="1"/>
    <col min="8" max="8" width="4.140625" style="15" bestFit="1" customWidth="1"/>
    <col min="9" max="9" width="4.42578125" style="15" bestFit="1" customWidth="1"/>
    <col min="10" max="10" width="4.140625" style="15" bestFit="1" customWidth="1"/>
    <col min="11" max="11" width="4.85546875" style="15" bestFit="1" customWidth="1"/>
    <col min="12" max="12" width="4.42578125" style="15" bestFit="1" customWidth="1"/>
    <col min="13" max="16" width="4.140625" style="15" bestFit="1" customWidth="1"/>
    <col min="17" max="17" width="8.5703125" style="15"/>
    <col min="18" max="18" width="27.5703125" style="15" customWidth="1"/>
    <col min="19" max="19" width="2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479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786</v>
      </c>
      <c r="B3" s="2856"/>
      <c r="C3" s="3121" t="s">
        <v>343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787</v>
      </c>
      <c r="B5" s="2942"/>
      <c r="C5" s="2925" t="s">
        <v>990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625</v>
      </c>
      <c r="R5" s="3020"/>
      <c r="S5" s="3021"/>
    </row>
    <row r="6" spans="1:19" ht="21" customHeight="1">
      <c r="A6" s="3130"/>
      <c r="B6" s="2981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3025" t="s">
        <v>391</v>
      </c>
      <c r="R6" s="3026"/>
      <c r="S6" s="3027"/>
    </row>
    <row r="7" spans="1:19">
      <c r="A7" s="2988" t="s">
        <v>62</v>
      </c>
      <c r="B7" s="2989"/>
      <c r="C7" s="3023" t="s">
        <v>282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1072" t="s">
        <v>613</v>
      </c>
      <c r="R7" s="469"/>
      <c r="S7" s="390"/>
    </row>
    <row r="8" spans="1:19" ht="24.75" thickBot="1">
      <c r="A8" s="3166"/>
      <c r="B8" s="3167"/>
      <c r="C8" s="941" t="s">
        <v>283</v>
      </c>
      <c r="D8" s="941"/>
      <c r="E8" s="941"/>
      <c r="F8" s="941"/>
      <c r="G8" s="941"/>
      <c r="H8" s="941"/>
      <c r="I8" s="941"/>
      <c r="J8" s="941"/>
      <c r="K8" s="941"/>
      <c r="L8" s="941"/>
      <c r="M8" s="941"/>
      <c r="N8" s="941"/>
      <c r="O8" s="941"/>
      <c r="P8" s="1008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5"/>
      <c r="D9" s="202" t="s">
        <v>593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532</v>
      </c>
      <c r="R9" s="325"/>
      <c r="S9" s="326" t="s">
        <v>502</v>
      </c>
    </row>
    <row r="10" spans="1:19">
      <c r="A10" s="3009"/>
      <c r="B10" s="3010"/>
      <c r="C10" s="3011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2951" t="s">
        <v>284</v>
      </c>
      <c r="R10" s="3117"/>
      <c r="S10" s="512" t="s">
        <v>683</v>
      </c>
    </row>
    <row r="11" spans="1:19" ht="24.75" thickBot="1">
      <c r="A11" s="3613" t="s">
        <v>682</v>
      </c>
      <c r="B11" s="3614"/>
      <c r="C11" s="3615"/>
      <c r="D11" s="198">
        <v>10</v>
      </c>
      <c r="E11" s="894">
        <v>2.5</v>
      </c>
      <c r="F11" s="894">
        <v>2.5</v>
      </c>
      <c r="G11" s="894">
        <v>2.5</v>
      </c>
      <c r="H11" s="894">
        <v>2.5</v>
      </c>
      <c r="I11" s="215"/>
      <c r="J11" s="217"/>
      <c r="K11" s="215"/>
      <c r="L11" s="215"/>
      <c r="M11" s="215"/>
      <c r="N11" s="215"/>
      <c r="O11" s="215"/>
      <c r="P11" s="218"/>
      <c r="Q11" s="3103" t="s">
        <v>285</v>
      </c>
      <c r="R11" s="3105"/>
      <c r="S11" s="365" t="s">
        <v>684</v>
      </c>
    </row>
    <row r="12" spans="1:19" ht="24.75" thickBot="1">
      <c r="A12" s="3114" t="s">
        <v>812</v>
      </c>
      <c r="B12" s="3115"/>
      <c r="C12" s="3116"/>
      <c r="D12" s="199">
        <v>20</v>
      </c>
      <c r="E12" s="356"/>
      <c r="F12" s="1182"/>
      <c r="G12" s="225"/>
      <c r="H12" s="356"/>
      <c r="I12" s="148"/>
      <c r="J12" s="222"/>
      <c r="K12" s="219"/>
      <c r="L12" s="894">
        <v>20</v>
      </c>
      <c r="M12" s="219"/>
      <c r="N12" s="219"/>
      <c r="O12" s="219"/>
      <c r="P12" s="224"/>
      <c r="Q12" s="324" t="s">
        <v>510</v>
      </c>
      <c r="R12" s="325"/>
      <c r="S12" s="517"/>
    </row>
    <row r="13" spans="1:19">
      <c r="A13" s="3052" t="s">
        <v>286</v>
      </c>
      <c r="B13" s="3053"/>
      <c r="C13" s="3054"/>
      <c r="D13" s="200">
        <v>15</v>
      </c>
      <c r="E13" s="77"/>
      <c r="F13" s="231"/>
      <c r="G13" s="225"/>
      <c r="H13" s="226"/>
      <c r="I13" s="225"/>
      <c r="J13" s="232"/>
      <c r="K13" s="77"/>
      <c r="L13" s="77"/>
      <c r="M13" s="77"/>
      <c r="N13" s="77"/>
      <c r="O13" s="77"/>
      <c r="P13" s="78"/>
      <c r="Q13" s="2951" t="s">
        <v>735</v>
      </c>
      <c r="R13" s="2952"/>
      <c r="S13" s="188"/>
    </row>
    <row r="14" spans="1:19" ht="24.75" thickBot="1">
      <c r="A14" s="3052" t="s">
        <v>287</v>
      </c>
      <c r="B14" s="3053"/>
      <c r="C14" s="3054"/>
      <c r="D14" s="200"/>
      <c r="E14" s="77"/>
      <c r="F14" s="231"/>
      <c r="G14" s="77"/>
      <c r="H14" s="231"/>
      <c r="I14" s="77"/>
      <c r="J14" s="232"/>
      <c r="K14" s="77"/>
      <c r="L14" s="77"/>
      <c r="M14" s="283">
        <v>5</v>
      </c>
      <c r="N14" s="77"/>
      <c r="O14" s="77"/>
      <c r="P14" s="78"/>
      <c r="Q14" s="73"/>
      <c r="R14" s="74"/>
      <c r="S14" s="75"/>
    </row>
    <row r="15" spans="1:19" ht="24.75" thickBot="1">
      <c r="A15" s="3052" t="s">
        <v>288</v>
      </c>
      <c r="B15" s="3053"/>
      <c r="C15" s="3054"/>
      <c r="D15" s="200"/>
      <c r="E15" s="77"/>
      <c r="F15" s="231"/>
      <c r="G15" s="77"/>
      <c r="H15" s="231"/>
      <c r="I15" s="77"/>
      <c r="J15" s="232"/>
      <c r="K15" s="77"/>
      <c r="L15" s="77"/>
      <c r="M15" s="77"/>
      <c r="N15" s="283">
        <v>3</v>
      </c>
      <c r="O15" s="283">
        <v>3</v>
      </c>
      <c r="P15" s="78"/>
      <c r="Q15" s="324" t="s">
        <v>511</v>
      </c>
      <c r="R15" s="325"/>
      <c r="S15" s="517"/>
    </row>
    <row r="16" spans="1:19">
      <c r="A16" s="3052" t="s">
        <v>679</v>
      </c>
      <c r="B16" s="3053"/>
      <c r="C16" s="3054"/>
      <c r="D16" s="200"/>
      <c r="E16" s="225"/>
      <c r="F16" s="226"/>
      <c r="G16" s="225"/>
      <c r="H16" s="226"/>
      <c r="I16" s="225"/>
      <c r="J16" s="228"/>
      <c r="K16" s="225"/>
      <c r="L16" s="225"/>
      <c r="M16" s="225"/>
      <c r="N16" s="225"/>
      <c r="O16" s="283">
        <v>5</v>
      </c>
      <c r="P16" s="230"/>
      <c r="Q16" s="121" t="s">
        <v>289</v>
      </c>
      <c r="R16" s="208"/>
      <c r="S16" s="188"/>
    </row>
    <row r="17" spans="1:19" ht="24.75" thickBot="1">
      <c r="A17" s="3052" t="s">
        <v>680</v>
      </c>
      <c r="B17" s="3053"/>
      <c r="C17" s="3054"/>
      <c r="D17" s="200">
        <v>20</v>
      </c>
      <c r="E17" s="77"/>
      <c r="F17" s="231"/>
      <c r="G17" s="77"/>
      <c r="H17" s="226"/>
      <c r="I17" s="225"/>
      <c r="J17" s="228"/>
      <c r="K17" s="77"/>
      <c r="L17" s="77"/>
      <c r="M17" s="77"/>
      <c r="N17" s="227">
        <v>10</v>
      </c>
      <c r="O17" s="229">
        <v>10</v>
      </c>
      <c r="P17" s="228"/>
      <c r="Q17" s="73"/>
      <c r="R17" s="74"/>
      <c r="S17" s="75"/>
    </row>
    <row r="18" spans="1:19" ht="24.75" thickBot="1">
      <c r="A18" s="3052" t="s">
        <v>678</v>
      </c>
      <c r="B18" s="3053"/>
      <c r="C18" s="3054"/>
      <c r="D18" s="200">
        <v>20</v>
      </c>
      <c r="E18" s="77"/>
      <c r="F18" s="231"/>
      <c r="G18" s="77"/>
      <c r="H18" s="231"/>
      <c r="I18" s="77"/>
      <c r="J18" s="232"/>
      <c r="K18" s="77"/>
      <c r="L18" s="77"/>
      <c r="M18" s="77"/>
      <c r="N18" s="225"/>
      <c r="O18" s="225"/>
      <c r="P18" s="229">
        <v>20</v>
      </c>
      <c r="Q18" s="3035" t="s">
        <v>622</v>
      </c>
      <c r="R18" s="3036"/>
      <c r="S18" s="3037"/>
    </row>
    <row r="19" spans="1:19">
      <c r="A19" s="3052" t="s">
        <v>681</v>
      </c>
      <c r="B19" s="3053"/>
      <c r="C19" s="3054"/>
      <c r="D19" s="200">
        <v>15</v>
      </c>
      <c r="E19" s="77"/>
      <c r="F19" s="231"/>
      <c r="G19" s="77"/>
      <c r="H19" s="231"/>
      <c r="I19" s="77"/>
      <c r="J19" s="232"/>
      <c r="K19" s="77"/>
      <c r="L19" s="77"/>
      <c r="M19" s="77"/>
      <c r="N19" s="225"/>
      <c r="O19" s="225"/>
      <c r="P19" s="233">
        <v>15</v>
      </c>
      <c r="Q19" s="3055" t="s">
        <v>12</v>
      </c>
      <c r="R19" s="3056"/>
      <c r="S19" s="213" t="s">
        <v>13</v>
      </c>
    </row>
    <row r="20" spans="1:19">
      <c r="A20" s="3052"/>
      <c r="B20" s="3053"/>
      <c r="C20" s="3054"/>
      <c r="D20" s="166"/>
      <c r="E20" s="83"/>
      <c r="F20" s="84"/>
      <c r="G20" s="83"/>
      <c r="H20" s="84"/>
      <c r="I20" s="83"/>
      <c r="J20" s="85"/>
      <c r="K20" s="83"/>
      <c r="L20" s="83"/>
      <c r="M20" s="83"/>
      <c r="N20" s="83"/>
      <c r="O20" s="83"/>
      <c r="P20" s="87"/>
      <c r="Q20" s="2883">
        <v>100000</v>
      </c>
      <c r="R20" s="2884"/>
      <c r="S20" s="86"/>
    </row>
    <row r="21" spans="1:19" ht="24.75" thickBot="1">
      <c r="A21" s="3052"/>
      <c r="B21" s="3053"/>
      <c r="C21" s="3054"/>
      <c r="D21" s="166"/>
      <c r="E21" s="83"/>
      <c r="F21" s="84"/>
      <c r="G21" s="83"/>
      <c r="H21" s="84"/>
      <c r="I21" s="83"/>
      <c r="J21" s="85"/>
      <c r="K21" s="83"/>
      <c r="L21" s="83"/>
      <c r="M21" s="83"/>
      <c r="N21" s="83"/>
      <c r="O21" s="83"/>
      <c r="P21" s="87"/>
      <c r="Q21" s="3174" t="s">
        <v>14</v>
      </c>
      <c r="R21" s="4058"/>
      <c r="S21" s="119">
        <v>100000</v>
      </c>
    </row>
    <row r="22" spans="1:19" ht="24.75" thickBot="1">
      <c r="A22" s="3688"/>
      <c r="B22" s="3689"/>
      <c r="C22" s="3690"/>
      <c r="D22" s="167"/>
      <c r="E22" s="88"/>
      <c r="F22" s="89"/>
      <c r="G22" s="88"/>
      <c r="H22" s="89"/>
      <c r="I22" s="88"/>
      <c r="J22" s="90"/>
      <c r="K22" s="88"/>
      <c r="L22" s="88"/>
      <c r="M22" s="88"/>
      <c r="N22" s="88"/>
      <c r="O22" s="88"/>
      <c r="P22" s="91"/>
      <c r="Q22" s="3035" t="s">
        <v>624</v>
      </c>
      <c r="R22" s="3036"/>
      <c r="S22" s="3037"/>
    </row>
    <row r="23" spans="1:19">
      <c r="A23" s="2894" t="s">
        <v>61</v>
      </c>
      <c r="B23" s="2895"/>
      <c r="C23" s="2896"/>
      <c r="D23" s="92">
        <f>SUM(D11:D22)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2951" t="s">
        <v>290</v>
      </c>
      <c r="R23" s="2952"/>
      <c r="S23" s="2953"/>
    </row>
    <row r="24" spans="1:19">
      <c r="A24" s="2885" t="s">
        <v>484</v>
      </c>
      <c r="B24" s="2886"/>
      <c r="C24" s="2887"/>
      <c r="D24" s="172" t="s">
        <v>68</v>
      </c>
      <c r="E24" s="97">
        <f>SUM(E11:E22)</f>
        <v>2.5</v>
      </c>
      <c r="F24" s="97">
        <f>SUM(F11:F22)</f>
        <v>2.5</v>
      </c>
      <c r="G24" s="97">
        <f>SUM(G11:G22)</f>
        <v>2.5</v>
      </c>
      <c r="H24" s="97">
        <f>SUM(H11:H22)</f>
        <v>2.5</v>
      </c>
      <c r="I24" s="97">
        <f t="shared" ref="I24:P24" si="0">SUM(I11:I22)</f>
        <v>0</v>
      </c>
      <c r="J24" s="97">
        <f t="shared" si="0"/>
        <v>0</v>
      </c>
      <c r="K24" s="97">
        <f t="shared" si="0"/>
        <v>0</v>
      </c>
      <c r="L24" s="97">
        <f t="shared" si="0"/>
        <v>20</v>
      </c>
      <c r="M24" s="97">
        <f t="shared" si="0"/>
        <v>5</v>
      </c>
      <c r="N24" s="97">
        <f t="shared" si="0"/>
        <v>13</v>
      </c>
      <c r="O24" s="97">
        <f t="shared" si="0"/>
        <v>18</v>
      </c>
      <c r="P24" s="97">
        <f t="shared" si="0"/>
        <v>35</v>
      </c>
      <c r="Q24" s="2964" t="s">
        <v>291</v>
      </c>
      <c r="R24" s="2965"/>
      <c r="S24" s="2966"/>
    </row>
    <row r="25" spans="1:19">
      <c r="A25" s="2888"/>
      <c r="B25" s="2889"/>
      <c r="C25" s="2890"/>
      <c r="D25" s="175" t="s">
        <v>69</v>
      </c>
      <c r="E25" s="99">
        <f>+E24</f>
        <v>2.5</v>
      </c>
      <c r="F25" s="99">
        <f>+E24+F24</f>
        <v>5</v>
      </c>
      <c r="G25" s="99">
        <f>+E24+F24+G24</f>
        <v>7.5</v>
      </c>
      <c r="H25" s="99">
        <f>+E24+F24+G24+H24</f>
        <v>10</v>
      </c>
      <c r="I25" s="99">
        <f>+E24+F24+G24+H24+I24</f>
        <v>10</v>
      </c>
      <c r="J25" s="99">
        <f>+E24+F24+G24+H24+I24+J24</f>
        <v>10</v>
      </c>
      <c r="K25" s="99">
        <f>+E24+F24+G24+H24+I24+J24+K24</f>
        <v>10</v>
      </c>
      <c r="L25" s="99">
        <f>+E24+F24+G24+H24+I24+J24+K24+L24</f>
        <v>30</v>
      </c>
      <c r="M25" s="99">
        <f>+E24+F24+G24+H24+I24+J24+K24+L24+M24</f>
        <v>35</v>
      </c>
      <c r="N25" s="99">
        <f>+E24+F24+G24+H24+I24+K24+L24+M24+N24</f>
        <v>48</v>
      </c>
      <c r="O25" s="99">
        <f>+E24+F24+G24+H24+I24+J24+K24+L24+M24+N24+O24</f>
        <v>66</v>
      </c>
      <c r="P25" s="98">
        <f>+E24+F24+G24+H24+I24+J24+K24+L24+M24+N24+O24+P24</f>
        <v>101</v>
      </c>
      <c r="Q25" s="3038"/>
      <c r="R25" s="3039"/>
      <c r="S25" s="3040"/>
    </row>
    <row r="26" spans="1:19">
      <c r="A26" s="2831" t="s">
        <v>487</v>
      </c>
      <c r="B26" s="2832"/>
      <c r="C26" s="2833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813</v>
      </c>
      <c r="R26" s="2838"/>
      <c r="S26" s="2839">
        <f>P27</f>
        <v>0</v>
      </c>
    </row>
    <row r="27" spans="1:19" ht="24.75" thickBot="1">
      <c r="A27" s="2834"/>
      <c r="B27" s="2835"/>
      <c r="C27" s="2836"/>
      <c r="D27" s="182" t="s">
        <v>72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197" t="s">
        <v>814</v>
      </c>
      <c r="R27" s="201"/>
      <c r="S27" s="2840"/>
    </row>
    <row r="28" spans="1:19" hidden="1">
      <c r="Q28" s="2847" t="s">
        <v>719</v>
      </c>
      <c r="R28" s="2847"/>
      <c r="S28" s="2847"/>
    </row>
    <row r="29" spans="1:19" hidden="1">
      <c r="Q29" s="458"/>
      <c r="R29" s="865"/>
      <c r="S29" s="275"/>
    </row>
    <row r="30" spans="1:19" hidden="1">
      <c r="Q30" s="2829" t="s">
        <v>720</v>
      </c>
      <c r="R30" s="2829"/>
      <c r="S30" s="2829"/>
    </row>
    <row r="31" spans="1:19" hidden="1">
      <c r="Q31" s="2830" t="s">
        <v>732</v>
      </c>
      <c r="R31" s="2830"/>
      <c r="S31" s="2830"/>
    </row>
  </sheetData>
  <mergeCells count="44">
    <mergeCell ref="Q30:S30"/>
    <mergeCell ref="Q31:S31"/>
    <mergeCell ref="Q5:S5"/>
    <mergeCell ref="A17:C17"/>
    <mergeCell ref="A9:C10"/>
    <mergeCell ref="E9:P9"/>
    <mergeCell ref="Q10:R10"/>
    <mergeCell ref="A11:C11"/>
    <mergeCell ref="Q11:R11"/>
    <mergeCell ref="A12:C12"/>
    <mergeCell ref="A13:C13"/>
    <mergeCell ref="Q13:R13"/>
    <mergeCell ref="A14:C14"/>
    <mergeCell ref="A15:C15"/>
    <mergeCell ref="A20:C20"/>
    <mergeCell ref="Q20:R20"/>
    <mergeCell ref="A1:S1"/>
    <mergeCell ref="A2:S2"/>
    <mergeCell ref="A3:B4"/>
    <mergeCell ref="C3:S4"/>
    <mergeCell ref="Q28:S28"/>
    <mergeCell ref="C7:P7"/>
    <mergeCell ref="Q6:S6"/>
    <mergeCell ref="Q8:S8"/>
    <mergeCell ref="A7:B8"/>
    <mergeCell ref="A5:B6"/>
    <mergeCell ref="C5:P6"/>
    <mergeCell ref="A16:C16"/>
    <mergeCell ref="A18:C18"/>
    <mergeCell ref="Q18:S18"/>
    <mergeCell ref="A19:C19"/>
    <mergeCell ref="Q19:R19"/>
    <mergeCell ref="A21:C21"/>
    <mergeCell ref="Q21:R21"/>
    <mergeCell ref="A22:C22"/>
    <mergeCell ref="Q22:S22"/>
    <mergeCell ref="A26:C27"/>
    <mergeCell ref="Q26:R26"/>
    <mergeCell ref="S26:S27"/>
    <mergeCell ref="A23:C23"/>
    <mergeCell ref="Q23:S23"/>
    <mergeCell ref="A24:C25"/>
    <mergeCell ref="Q24:S24"/>
    <mergeCell ref="Q25:S25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37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S31"/>
  <sheetViews>
    <sheetView view="pageLayout" zoomScale="80" zoomScaleNormal="90" zoomScalePageLayoutView="80" workbookViewId="0">
      <selection activeCell="A5" sqref="A5:P6"/>
    </sheetView>
  </sheetViews>
  <sheetFormatPr defaultColWidth="8.5703125" defaultRowHeight="24"/>
  <cols>
    <col min="1" max="1" width="8.5703125" style="15"/>
    <col min="2" max="2" width="17.140625" style="15" customWidth="1"/>
    <col min="3" max="3" width="33.140625" style="15" customWidth="1"/>
    <col min="4" max="4" width="15.42578125" style="15" bestFit="1" customWidth="1"/>
    <col min="5" max="5" width="4.140625" style="15" bestFit="1" customWidth="1"/>
    <col min="6" max="6" width="4.42578125" style="15" bestFit="1" customWidth="1"/>
    <col min="7" max="7" width="4" style="15" customWidth="1"/>
    <col min="8" max="8" width="4.140625" style="15" bestFit="1" customWidth="1"/>
    <col min="9" max="9" width="4.42578125" style="15" bestFit="1" customWidth="1"/>
    <col min="10" max="10" width="3.5703125" style="15" customWidth="1"/>
    <col min="11" max="11" width="4" style="15" customWidth="1"/>
    <col min="12" max="12" width="4.42578125" style="15" bestFit="1" customWidth="1"/>
    <col min="13" max="14" width="4.140625" style="15" bestFit="1" customWidth="1"/>
    <col min="15" max="15" width="3.5703125" style="15" customWidth="1"/>
    <col min="16" max="16" width="5.5703125" style="15" customWidth="1"/>
    <col min="17" max="17" width="8.5703125" style="15"/>
    <col min="18" max="18" width="25.5703125" style="15" customWidth="1"/>
    <col min="19" max="19" width="26.4257812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426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786</v>
      </c>
      <c r="B3" s="2856"/>
      <c r="C3" s="3121" t="s">
        <v>344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787</v>
      </c>
      <c r="B5" s="2942"/>
      <c r="C5" s="2925" t="s">
        <v>991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564</v>
      </c>
      <c r="R5" s="2869"/>
      <c r="S5" s="2870"/>
    </row>
    <row r="6" spans="1:19" ht="21.75" customHeight="1">
      <c r="A6" s="3130"/>
      <c r="B6" s="2981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391</v>
      </c>
      <c r="R6" s="2922"/>
      <c r="S6" s="2923"/>
    </row>
    <row r="7" spans="1:19">
      <c r="A7" s="2871" t="s">
        <v>62</v>
      </c>
      <c r="B7" s="2872"/>
      <c r="C7" s="3023" t="s">
        <v>292</v>
      </c>
      <c r="D7" s="3023"/>
      <c r="E7" s="3023"/>
      <c r="F7" s="3023"/>
      <c r="G7" s="3023"/>
      <c r="H7" s="3023"/>
      <c r="I7" s="3023"/>
      <c r="J7" s="3023"/>
      <c r="K7" s="3023"/>
      <c r="L7" s="3023"/>
      <c r="M7" s="3023"/>
      <c r="N7" s="3023"/>
      <c r="O7" s="3023"/>
      <c r="P7" s="3024"/>
      <c r="Q7" s="1072" t="s">
        <v>613</v>
      </c>
      <c r="R7" s="469"/>
      <c r="S7" s="75"/>
    </row>
    <row r="8" spans="1:19" ht="24.75" thickBot="1">
      <c r="A8" s="2873"/>
      <c r="B8" s="2874"/>
      <c r="C8" s="941" t="s">
        <v>293</v>
      </c>
      <c r="D8" s="941"/>
      <c r="E8" s="941"/>
      <c r="F8" s="941"/>
      <c r="G8" s="941"/>
      <c r="H8" s="941"/>
      <c r="I8" s="941"/>
      <c r="J8" s="941"/>
      <c r="K8" s="941"/>
      <c r="L8" s="941"/>
      <c r="M8" s="941"/>
      <c r="N8" s="941"/>
      <c r="O8" s="941"/>
      <c r="P8" s="1008"/>
      <c r="Q8" s="3041" t="s">
        <v>59</v>
      </c>
      <c r="R8" s="3042"/>
      <c r="S8" s="3043"/>
    </row>
    <row r="9" spans="1:19" ht="24.75" thickBot="1">
      <c r="A9" s="2903" t="s">
        <v>616</v>
      </c>
      <c r="B9" s="2904"/>
      <c r="C9" s="2904"/>
      <c r="D9" s="202" t="s">
        <v>593</v>
      </c>
      <c r="E9" s="2910" t="s">
        <v>500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19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2951" t="s">
        <v>453</v>
      </c>
      <c r="R10" s="3117"/>
      <c r="S10" s="512" t="s">
        <v>110</v>
      </c>
    </row>
    <row r="11" spans="1:19" ht="24.75" thickBot="1">
      <c r="A11" s="3613" t="s">
        <v>687</v>
      </c>
      <c r="B11" s="3614"/>
      <c r="C11" s="3615"/>
      <c r="D11" s="198">
        <v>10</v>
      </c>
      <c r="E11" s="351"/>
      <c r="F11" s="352">
        <v>5</v>
      </c>
      <c r="G11" s="420">
        <v>5</v>
      </c>
      <c r="H11" s="216"/>
      <c r="I11" s="215"/>
      <c r="J11" s="217"/>
      <c r="K11" s="215"/>
      <c r="L11" s="215"/>
      <c r="M11" s="215"/>
      <c r="N11" s="215"/>
      <c r="O11" s="215"/>
      <c r="P11" s="218"/>
      <c r="Q11" s="3103" t="s">
        <v>689</v>
      </c>
      <c r="R11" s="3105"/>
      <c r="S11" s="365"/>
    </row>
    <row r="12" spans="1:19" ht="24.75" thickBot="1">
      <c r="A12" s="3114" t="s">
        <v>688</v>
      </c>
      <c r="B12" s="3115"/>
      <c r="C12" s="3116"/>
      <c r="D12" s="199">
        <v>20</v>
      </c>
      <c r="E12" s="219"/>
      <c r="F12" s="357"/>
      <c r="G12" s="328">
        <v>10</v>
      </c>
      <c r="H12" s="338">
        <v>10</v>
      </c>
      <c r="I12" s="356"/>
      <c r="J12" s="358"/>
      <c r="K12" s="219"/>
      <c r="L12" s="219"/>
      <c r="M12" s="219"/>
      <c r="N12" s="219"/>
      <c r="O12" s="219"/>
      <c r="P12" s="224"/>
      <c r="Q12" s="324" t="s">
        <v>510</v>
      </c>
      <c r="R12" s="325"/>
      <c r="S12" s="517"/>
    </row>
    <row r="13" spans="1:19">
      <c r="A13" s="3052" t="s">
        <v>889</v>
      </c>
      <c r="B13" s="3053"/>
      <c r="C13" s="3054"/>
      <c r="D13" s="200">
        <v>20</v>
      </c>
      <c r="E13" s="77"/>
      <c r="F13" s="231"/>
      <c r="G13" s="225"/>
      <c r="H13" s="226"/>
      <c r="I13" s="225"/>
      <c r="J13" s="228"/>
      <c r="K13" s="225"/>
      <c r="L13" s="338">
        <v>20</v>
      </c>
      <c r="M13" s="77"/>
      <c r="N13" s="77"/>
      <c r="O13" s="77"/>
      <c r="P13" s="78"/>
      <c r="Q13" s="2951" t="s">
        <v>734</v>
      </c>
      <c r="R13" s="2952"/>
      <c r="S13" s="188"/>
    </row>
    <row r="14" spans="1:19" ht="24.75" thickBot="1">
      <c r="A14" s="4054" t="s">
        <v>890</v>
      </c>
      <c r="B14" s="3053"/>
      <c r="C14" s="3054"/>
      <c r="D14" s="200"/>
      <c r="E14" s="77"/>
      <c r="F14" s="231"/>
      <c r="G14" s="77"/>
      <c r="H14" s="231"/>
      <c r="I14" s="77"/>
      <c r="J14" s="228"/>
      <c r="K14" s="225"/>
      <c r="L14" s="77"/>
      <c r="M14" s="77"/>
      <c r="N14" s="77"/>
      <c r="O14" s="77"/>
      <c r="P14" s="78"/>
      <c r="Q14" s="73"/>
      <c r="R14" s="74"/>
      <c r="S14" s="75"/>
    </row>
    <row r="15" spans="1:19" ht="24.75" thickBot="1">
      <c r="A15" s="4054" t="s">
        <v>891</v>
      </c>
      <c r="B15" s="3053"/>
      <c r="C15" s="3054"/>
      <c r="D15" s="200"/>
      <c r="E15" s="77"/>
      <c r="F15" s="231"/>
      <c r="G15" s="77"/>
      <c r="H15" s="231"/>
      <c r="I15" s="77"/>
      <c r="J15" s="232"/>
      <c r="K15" s="77"/>
      <c r="L15" s="77"/>
      <c r="M15" s="77"/>
      <c r="N15" s="77"/>
      <c r="O15" s="77"/>
      <c r="P15" s="78"/>
      <c r="Q15" s="324" t="s">
        <v>511</v>
      </c>
      <c r="R15" s="325"/>
      <c r="S15" s="517"/>
    </row>
    <row r="16" spans="1:19" ht="42" customHeight="1">
      <c r="A16" s="3637" t="s">
        <v>892</v>
      </c>
      <c r="B16" s="3638"/>
      <c r="C16" s="3639"/>
      <c r="D16" s="200">
        <v>15</v>
      </c>
      <c r="E16" s="225"/>
      <c r="F16" s="226"/>
      <c r="G16" s="225"/>
      <c r="H16" s="226"/>
      <c r="I16" s="225"/>
      <c r="J16" s="228"/>
      <c r="K16" s="225"/>
      <c r="L16" s="338">
        <v>15</v>
      </c>
      <c r="M16" s="225"/>
      <c r="N16" s="225"/>
      <c r="O16" s="225"/>
      <c r="P16" s="230"/>
      <c r="Q16" s="121" t="s">
        <v>149</v>
      </c>
      <c r="R16" s="208"/>
      <c r="S16" s="188"/>
    </row>
    <row r="17" spans="1:19" ht="24.75" thickBot="1">
      <c r="A17" s="3052" t="s">
        <v>893</v>
      </c>
      <c r="B17" s="3053"/>
      <c r="C17" s="3054"/>
      <c r="D17" s="200">
        <v>20</v>
      </c>
      <c r="E17" s="77"/>
      <c r="F17" s="231"/>
      <c r="G17" s="77"/>
      <c r="H17" s="231"/>
      <c r="I17" s="77"/>
      <c r="J17" s="232"/>
      <c r="K17" s="77"/>
      <c r="L17" s="328">
        <v>10</v>
      </c>
      <c r="M17" s="338">
        <v>10</v>
      </c>
      <c r="N17" s="77"/>
      <c r="O17" s="77"/>
      <c r="P17" s="78"/>
      <c r="Q17" s="73"/>
      <c r="R17" s="74"/>
      <c r="S17" s="75"/>
    </row>
    <row r="18" spans="1:19" ht="24.75" thickBot="1">
      <c r="A18" s="4054" t="s">
        <v>894</v>
      </c>
      <c r="B18" s="3053"/>
      <c r="C18" s="3054"/>
      <c r="D18" s="200">
        <v>15</v>
      </c>
      <c r="E18" s="77"/>
      <c r="F18" s="231"/>
      <c r="G18" s="77"/>
      <c r="H18" s="231"/>
      <c r="I18" s="77"/>
      <c r="J18" s="232"/>
      <c r="K18" s="77"/>
      <c r="L18" s="77"/>
      <c r="M18" s="77"/>
      <c r="N18" s="77"/>
      <c r="O18" s="77"/>
      <c r="P18" s="78"/>
      <c r="Q18" s="3035" t="s">
        <v>504</v>
      </c>
      <c r="R18" s="3036"/>
      <c r="S18" s="3037"/>
    </row>
    <row r="19" spans="1:19">
      <c r="A19" s="4054" t="s">
        <v>895</v>
      </c>
      <c r="B19" s="3053"/>
      <c r="C19" s="3054"/>
      <c r="D19" s="200"/>
      <c r="E19" s="77"/>
      <c r="F19" s="231"/>
      <c r="G19" s="77"/>
      <c r="H19" s="231"/>
      <c r="I19" s="77"/>
      <c r="J19" s="232"/>
      <c r="K19" s="77"/>
      <c r="L19" s="77"/>
      <c r="M19" s="77"/>
      <c r="N19" s="328">
        <v>5</v>
      </c>
      <c r="O19" s="357"/>
      <c r="P19" s="78"/>
      <c r="Q19" s="3055" t="s">
        <v>12</v>
      </c>
      <c r="R19" s="3056"/>
      <c r="S19" s="213" t="s">
        <v>13</v>
      </c>
    </row>
    <row r="20" spans="1:19">
      <c r="A20" s="4054" t="s">
        <v>896</v>
      </c>
      <c r="B20" s="3053"/>
      <c r="C20" s="3054"/>
      <c r="D20" s="166"/>
      <c r="E20" s="83"/>
      <c r="F20" s="84"/>
      <c r="G20" s="83"/>
      <c r="H20" s="84"/>
      <c r="I20" s="83"/>
      <c r="J20" s="85"/>
      <c r="K20" s="83"/>
      <c r="L20" s="83"/>
      <c r="M20" s="83"/>
      <c r="N20" s="83"/>
      <c r="O20" s="328">
        <v>3</v>
      </c>
      <c r="P20" s="338">
        <v>2.5</v>
      </c>
      <c r="Q20" s="3283" t="s">
        <v>168</v>
      </c>
      <c r="R20" s="3284"/>
      <c r="S20" s="86" t="s">
        <v>294</v>
      </c>
    </row>
    <row r="21" spans="1:19" ht="24.75" thickBot="1">
      <c r="A21" s="4054" t="s">
        <v>897</v>
      </c>
      <c r="B21" s="3053"/>
      <c r="C21" s="3054"/>
      <c r="D21" s="166"/>
      <c r="E21" s="83"/>
      <c r="F21" s="84"/>
      <c r="G21" s="83"/>
      <c r="H21" s="84"/>
      <c r="I21" s="83"/>
      <c r="J21" s="85"/>
      <c r="K21" s="83"/>
      <c r="L21" s="83"/>
      <c r="M21" s="83"/>
      <c r="N21" s="83"/>
      <c r="O21" s="83"/>
      <c r="P21" s="328">
        <v>5</v>
      </c>
      <c r="Q21" s="3174" t="s">
        <v>14</v>
      </c>
      <c r="R21" s="3175"/>
      <c r="S21" s="630">
        <v>0</v>
      </c>
    </row>
    <row r="22" spans="1:19" ht="24.75" thickBot="1">
      <c r="A22" s="3052"/>
      <c r="B22" s="3053"/>
      <c r="C22" s="3054"/>
      <c r="D22" s="167"/>
      <c r="E22" s="88"/>
      <c r="F22" s="89"/>
      <c r="G22" s="88"/>
      <c r="H22" s="89"/>
      <c r="I22" s="88"/>
      <c r="J22" s="90"/>
      <c r="K22" s="88"/>
      <c r="L22" s="88"/>
      <c r="M22" s="88"/>
      <c r="N22" s="88"/>
      <c r="O22" s="88"/>
      <c r="P22" s="91"/>
      <c r="Q22" s="3035" t="s">
        <v>563</v>
      </c>
      <c r="R22" s="3036"/>
      <c r="S22" s="3037"/>
    </row>
    <row r="23" spans="1:19">
      <c r="A23" s="4054"/>
      <c r="B23" s="3053"/>
      <c r="C23" s="3054"/>
      <c r="D23" s="92">
        <f>SUM(D11:D22)</f>
        <v>100</v>
      </c>
      <c r="E23" s="93"/>
      <c r="F23" s="94"/>
      <c r="G23" s="93"/>
      <c r="H23" s="94"/>
      <c r="I23" s="93"/>
      <c r="J23" s="94"/>
      <c r="K23" s="95"/>
      <c r="L23" s="95"/>
      <c r="M23" s="95"/>
      <c r="N23" s="95"/>
      <c r="O23" s="95"/>
      <c r="P23" s="96"/>
      <c r="Q23" s="3581"/>
      <c r="R23" s="4057"/>
      <c r="S23" s="3996"/>
    </row>
    <row r="24" spans="1:19">
      <c r="A24" s="3052"/>
      <c r="B24" s="3053"/>
      <c r="C24" s="3054"/>
      <c r="D24" s="172" t="s">
        <v>68</v>
      </c>
      <c r="E24" s="97">
        <f>SUM(E11:E22)</f>
        <v>0</v>
      </c>
      <c r="F24" s="97">
        <f>SUM(F11:F22)</f>
        <v>5</v>
      </c>
      <c r="G24" s="97">
        <f>SUM(G11:G22)</f>
        <v>15</v>
      </c>
      <c r="H24" s="97">
        <f>SUM(H11:H22)</f>
        <v>10</v>
      </c>
      <c r="I24" s="97">
        <f t="shared" ref="I24:P24" si="0">SUM(I11:I22)</f>
        <v>0</v>
      </c>
      <c r="J24" s="97">
        <f t="shared" si="0"/>
        <v>0</v>
      </c>
      <c r="K24" s="97">
        <f t="shared" si="0"/>
        <v>0</v>
      </c>
      <c r="L24" s="97">
        <f t="shared" si="0"/>
        <v>45</v>
      </c>
      <c r="M24" s="97">
        <f t="shared" si="0"/>
        <v>10</v>
      </c>
      <c r="N24" s="97">
        <f t="shared" si="0"/>
        <v>5</v>
      </c>
      <c r="O24" s="97">
        <f t="shared" si="0"/>
        <v>3</v>
      </c>
      <c r="P24" s="98">
        <f t="shared" si="0"/>
        <v>7.5</v>
      </c>
      <c r="Q24" s="2935"/>
      <c r="R24" s="2936"/>
      <c r="S24" s="2937"/>
    </row>
    <row r="25" spans="1:19">
      <c r="A25" s="3688"/>
      <c r="B25" s="3689"/>
      <c r="C25" s="3690"/>
      <c r="D25" s="175" t="s">
        <v>69</v>
      </c>
      <c r="E25" s="99">
        <f>E24</f>
        <v>0</v>
      </c>
      <c r="F25" s="97">
        <f>SUM(E24:F24)</f>
        <v>5</v>
      </c>
      <c r="G25" s="97">
        <f>SUM(E24:G24)</f>
        <v>20</v>
      </c>
      <c r="H25" s="97">
        <f>SUM(E24:H24)</f>
        <v>30</v>
      </c>
      <c r="I25" s="97">
        <f>SUM(E24:I24)</f>
        <v>30</v>
      </c>
      <c r="J25" s="97">
        <f>SUM(E24:J24)</f>
        <v>30</v>
      </c>
      <c r="K25" s="97">
        <f>SUM(E24:K24)</f>
        <v>30</v>
      </c>
      <c r="L25" s="97">
        <f>SUM(E24:L24)</f>
        <v>75</v>
      </c>
      <c r="M25" s="97">
        <f>SUM(E24:M24)</f>
        <v>85</v>
      </c>
      <c r="N25" s="97">
        <f>SUM(E24:N24)</f>
        <v>90</v>
      </c>
      <c r="O25" s="97">
        <f>SUM(E24:O24)</f>
        <v>93</v>
      </c>
      <c r="P25" s="98">
        <f>SUM(E24:P24)</f>
        <v>100.5</v>
      </c>
      <c r="Q25" s="2938"/>
      <c r="R25" s="2939"/>
      <c r="S25" s="2940"/>
    </row>
    <row r="26" spans="1:19">
      <c r="A26" s="2894" t="s">
        <v>61</v>
      </c>
      <c r="B26" s="2895"/>
      <c r="C26" s="2896"/>
      <c r="D26" s="177" t="s">
        <v>68</v>
      </c>
      <c r="E26" s="100"/>
      <c r="F26" s="101"/>
      <c r="G26" s="100"/>
      <c r="H26" s="101"/>
      <c r="I26" s="100"/>
      <c r="J26" s="101"/>
      <c r="K26" s="102"/>
      <c r="L26" s="102"/>
      <c r="M26" s="102"/>
      <c r="N26" s="102"/>
      <c r="O26" s="102"/>
      <c r="P26" s="103"/>
      <c r="Q26" s="2837" t="s">
        <v>614</v>
      </c>
      <c r="R26" s="2838"/>
      <c r="S26" s="2839">
        <f>P27</f>
        <v>0</v>
      </c>
    </row>
    <row r="27" spans="1:19" ht="24.75" thickBot="1">
      <c r="A27" s="2885" t="s">
        <v>484</v>
      </c>
      <c r="B27" s="2886"/>
      <c r="C27" s="2887"/>
      <c r="D27" s="182" t="s">
        <v>72</v>
      </c>
      <c r="E27" s="104">
        <f>E26</f>
        <v>0</v>
      </c>
      <c r="F27" s="105">
        <f>SUM(E26:F26)</f>
        <v>0</v>
      </c>
      <c r="G27" s="105">
        <f>SUM(E26:G26)</f>
        <v>0</v>
      </c>
      <c r="H27" s="105">
        <f>SUM(E26:H26)</f>
        <v>0</v>
      </c>
      <c r="I27" s="105">
        <f>SUM(E26:I26)</f>
        <v>0</v>
      </c>
      <c r="J27" s="105">
        <f>SUM(E26:J26)</f>
        <v>0</v>
      </c>
      <c r="K27" s="105">
        <f>SUM(E26:K26)</f>
        <v>0</v>
      </c>
      <c r="L27" s="105">
        <f>SUM(E26:L26)</f>
        <v>0</v>
      </c>
      <c r="M27" s="105">
        <f>SUM(E26:M26)</f>
        <v>0</v>
      </c>
      <c r="N27" s="105">
        <f>SUM(E26:N26)</f>
        <v>0</v>
      </c>
      <c r="O27" s="105">
        <f>SUM(E26:O26)</f>
        <v>0</v>
      </c>
      <c r="P27" s="106">
        <f>SUM(E26:P26)</f>
        <v>0</v>
      </c>
      <c r="Q27" s="197"/>
      <c r="R27" s="201"/>
      <c r="S27" s="2840"/>
    </row>
    <row r="28" spans="1:19" hidden="1">
      <c r="A28" s="2888"/>
      <c r="B28" s="2889"/>
      <c r="C28" s="2890"/>
      <c r="Q28" s="2847" t="s">
        <v>719</v>
      </c>
      <c r="R28" s="2847"/>
      <c r="S28" s="2847"/>
    </row>
    <row r="29" spans="1:19" hidden="1">
      <c r="A29" s="2831" t="s">
        <v>487</v>
      </c>
      <c r="B29" s="2832"/>
      <c r="C29" s="2833"/>
      <c r="Q29" s="458"/>
      <c r="R29" s="865"/>
      <c r="S29" s="275"/>
    </row>
    <row r="30" spans="1:19" ht="24.75" hidden="1" thickBot="1">
      <c r="A30" s="2834"/>
      <c r="B30" s="2835"/>
      <c r="C30" s="2836"/>
      <c r="Q30" s="2829" t="s">
        <v>720</v>
      </c>
      <c r="R30" s="2829"/>
      <c r="S30" s="2829"/>
    </row>
    <row r="31" spans="1:19" hidden="1">
      <c r="Q31" s="2830" t="s">
        <v>732</v>
      </c>
      <c r="R31" s="2830"/>
      <c r="S31" s="2830"/>
    </row>
  </sheetData>
  <mergeCells count="47">
    <mergeCell ref="Q31:S31"/>
    <mergeCell ref="Q5:S5"/>
    <mergeCell ref="A20:C20"/>
    <mergeCell ref="A9:C10"/>
    <mergeCell ref="E9:P9"/>
    <mergeCell ref="Q10:R10"/>
    <mergeCell ref="A11:C11"/>
    <mergeCell ref="Q11:R11"/>
    <mergeCell ref="A12:C12"/>
    <mergeCell ref="A16:C16"/>
    <mergeCell ref="Q13:R13"/>
    <mergeCell ref="A17:C17"/>
    <mergeCell ref="A18:C18"/>
    <mergeCell ref="A23:C23"/>
    <mergeCell ref="Q20:R20"/>
    <mergeCell ref="A25:C25"/>
    <mergeCell ref="A1:S1"/>
    <mergeCell ref="A2:S2"/>
    <mergeCell ref="A3:B4"/>
    <mergeCell ref="C3:S4"/>
    <mergeCell ref="Q28:S28"/>
    <mergeCell ref="C7:P7"/>
    <mergeCell ref="Q6:S6"/>
    <mergeCell ref="Q8:S8"/>
    <mergeCell ref="A7:B8"/>
    <mergeCell ref="A5:B6"/>
    <mergeCell ref="C5:P6"/>
    <mergeCell ref="A19:C19"/>
    <mergeCell ref="A21:C21"/>
    <mergeCell ref="Q18:S18"/>
    <mergeCell ref="A22:C22"/>
    <mergeCell ref="Q19:R19"/>
    <mergeCell ref="A29:C30"/>
    <mergeCell ref="Q26:R26"/>
    <mergeCell ref="S26:S27"/>
    <mergeCell ref="A26:C26"/>
    <mergeCell ref="Q23:S23"/>
    <mergeCell ref="A27:C28"/>
    <mergeCell ref="Q24:S24"/>
    <mergeCell ref="Q25:S25"/>
    <mergeCell ref="Q30:S30"/>
    <mergeCell ref="A13:C13"/>
    <mergeCell ref="A14:C14"/>
    <mergeCell ref="A15:C15"/>
    <mergeCell ref="A24:C24"/>
    <mergeCell ref="Q21:R21"/>
    <mergeCell ref="Q22:S22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38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S31"/>
  <sheetViews>
    <sheetView view="pageLayout" zoomScale="80" zoomScaleNormal="90" zoomScalePageLayoutView="80" workbookViewId="0">
      <selection activeCell="A5" sqref="A5:P6"/>
    </sheetView>
  </sheetViews>
  <sheetFormatPr defaultColWidth="8.5703125" defaultRowHeight="24"/>
  <cols>
    <col min="1" max="1" width="8.5703125" style="15"/>
    <col min="2" max="2" width="17.140625" style="15" customWidth="1"/>
    <col min="3" max="3" width="33.140625" style="15" customWidth="1"/>
    <col min="4" max="4" width="15.42578125" style="15" bestFit="1" customWidth="1"/>
    <col min="5" max="5" width="4.140625" style="15" bestFit="1" customWidth="1"/>
    <col min="6" max="6" width="4.42578125" style="15" bestFit="1" customWidth="1"/>
    <col min="7" max="7" width="4" style="15" customWidth="1"/>
    <col min="8" max="8" width="4.140625" style="15" bestFit="1" customWidth="1"/>
    <col min="9" max="9" width="4.42578125" style="15" bestFit="1" customWidth="1"/>
    <col min="10" max="10" width="3.5703125" style="15" customWidth="1"/>
    <col min="11" max="11" width="4" style="15" customWidth="1"/>
    <col min="12" max="12" width="4.42578125" style="15" bestFit="1" customWidth="1"/>
    <col min="13" max="14" width="4.140625" style="15" bestFit="1" customWidth="1"/>
    <col min="15" max="15" width="3.5703125" style="15" customWidth="1"/>
    <col min="16" max="16" width="5.5703125" style="15" customWidth="1"/>
    <col min="17" max="17" width="8.5703125" style="15"/>
    <col min="18" max="18" width="25.5703125" style="15" customWidth="1"/>
    <col min="19" max="19" width="26.4257812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480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786</v>
      </c>
      <c r="B3" s="2856"/>
      <c r="C3" s="3121" t="s">
        <v>345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63</v>
      </c>
      <c r="B5" s="2942"/>
      <c r="C5" s="2925" t="s">
        <v>992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564</v>
      </c>
      <c r="R5" s="2869"/>
      <c r="S5" s="2870"/>
    </row>
    <row r="6" spans="1:19" ht="21.75" customHeight="1">
      <c r="A6" s="3130"/>
      <c r="B6" s="2981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295</v>
      </c>
      <c r="R6" s="2922"/>
      <c r="S6" s="2923"/>
    </row>
    <row r="7" spans="1:19" ht="21" customHeight="1">
      <c r="A7" s="2871" t="s">
        <v>62</v>
      </c>
      <c r="B7" s="2872"/>
      <c r="C7" s="2979" t="s">
        <v>693</v>
      </c>
      <c r="D7" s="2980"/>
      <c r="E7" s="2980"/>
      <c r="F7" s="2980"/>
      <c r="G7" s="2980"/>
      <c r="H7" s="2980"/>
      <c r="I7" s="2980"/>
      <c r="J7" s="2980"/>
      <c r="K7" s="2980"/>
      <c r="L7" s="2980"/>
      <c r="M7" s="2980"/>
      <c r="N7" s="2980"/>
      <c r="O7" s="2980"/>
      <c r="P7" s="2995"/>
      <c r="Q7" s="73" t="s">
        <v>613</v>
      </c>
      <c r="R7" s="74"/>
      <c r="S7" s="75"/>
    </row>
    <row r="8" spans="1:19" ht="21.75" customHeight="1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5"/>
      <c r="D9" s="1228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532</v>
      </c>
      <c r="R9" s="325"/>
      <c r="S9" s="326" t="s">
        <v>502</v>
      </c>
    </row>
    <row r="10" spans="1:19">
      <c r="A10" s="3009"/>
      <c r="B10" s="3010"/>
      <c r="C10" s="3011"/>
      <c r="D10" s="186" t="s">
        <v>486</v>
      </c>
      <c r="E10" s="209" t="s">
        <v>0</v>
      </c>
      <c r="F10" s="1073" t="s">
        <v>1</v>
      </c>
      <c r="G10" s="1074" t="s">
        <v>2</v>
      </c>
      <c r="H10" s="209" t="s">
        <v>3</v>
      </c>
      <c r="I10" s="209" t="s">
        <v>4</v>
      </c>
      <c r="J10" s="209" t="s">
        <v>5</v>
      </c>
      <c r="K10" s="209" t="s">
        <v>6</v>
      </c>
      <c r="L10" s="209" t="s">
        <v>7</v>
      </c>
      <c r="M10" s="209" t="s">
        <v>8</v>
      </c>
      <c r="N10" s="209" t="s">
        <v>9</v>
      </c>
      <c r="O10" s="209" t="s">
        <v>10</v>
      </c>
      <c r="P10" s="82" t="s">
        <v>11</v>
      </c>
      <c r="Q10" s="2964" t="s">
        <v>694</v>
      </c>
      <c r="R10" s="3098"/>
      <c r="S10" s="512" t="s">
        <v>696</v>
      </c>
    </row>
    <row r="11" spans="1:19">
      <c r="A11" s="3722" t="s">
        <v>692</v>
      </c>
      <c r="B11" s="3723"/>
      <c r="C11" s="3724"/>
      <c r="D11" s="198">
        <v>20</v>
      </c>
      <c r="E11" s="356"/>
      <c r="F11" s="328">
        <v>10</v>
      </c>
      <c r="G11" s="328">
        <v>10</v>
      </c>
      <c r="H11" s="357"/>
      <c r="I11" s="219"/>
      <c r="J11" s="222"/>
      <c r="K11" s="219"/>
      <c r="L11" s="219"/>
      <c r="M11" s="219"/>
      <c r="N11" s="219"/>
      <c r="O11" s="219"/>
      <c r="P11" s="218"/>
      <c r="Q11" s="2964" t="s">
        <v>695</v>
      </c>
      <c r="R11" s="3098"/>
      <c r="S11" s="187" t="s">
        <v>697</v>
      </c>
    </row>
    <row r="12" spans="1:19">
      <c r="A12" s="3114" t="s">
        <v>690</v>
      </c>
      <c r="B12" s="3115"/>
      <c r="C12" s="3116"/>
      <c r="D12" s="1219">
        <v>15</v>
      </c>
      <c r="E12" s="77"/>
      <c r="F12" s="226"/>
      <c r="G12" s="283">
        <v>7.5</v>
      </c>
      <c r="H12" s="287">
        <v>8</v>
      </c>
      <c r="I12" s="77"/>
      <c r="J12" s="232"/>
      <c r="K12" s="77"/>
      <c r="L12" s="77"/>
      <c r="M12" s="77"/>
      <c r="N12" s="77"/>
      <c r="O12" s="77"/>
      <c r="P12" s="78"/>
      <c r="Q12" s="2964" t="s">
        <v>296</v>
      </c>
      <c r="R12" s="3098"/>
      <c r="S12" s="187"/>
    </row>
    <row r="13" spans="1:19" ht="24.75" thickBot="1">
      <c r="A13" s="3722" t="s">
        <v>898</v>
      </c>
      <c r="B13" s="3723"/>
      <c r="C13" s="3724"/>
      <c r="D13" s="274"/>
      <c r="E13" s="219"/>
      <c r="F13" s="220"/>
      <c r="G13" s="356"/>
      <c r="H13" s="357"/>
      <c r="I13" s="356"/>
      <c r="J13" s="358"/>
      <c r="K13" s="356"/>
      <c r="L13" s="356"/>
      <c r="M13" s="356"/>
      <c r="N13" s="356"/>
      <c r="O13" s="356"/>
      <c r="P13" s="359"/>
      <c r="Q13" s="3103"/>
      <c r="R13" s="3105"/>
      <c r="S13" s="365"/>
    </row>
    <row r="14" spans="1:19" ht="24.75" thickBot="1">
      <c r="A14" s="4054" t="s">
        <v>899</v>
      </c>
      <c r="B14" s="3053"/>
      <c r="C14" s="3054"/>
      <c r="D14" s="199"/>
      <c r="E14" s="219"/>
      <c r="F14" s="220"/>
      <c r="G14" s="219"/>
      <c r="H14" s="220"/>
      <c r="I14" s="1268">
        <v>5</v>
      </c>
      <c r="J14" s="77"/>
      <c r="K14" s="219"/>
      <c r="L14" s="219"/>
      <c r="M14" s="219"/>
      <c r="N14" s="219"/>
      <c r="O14" s="356"/>
      <c r="P14" s="359"/>
      <c r="Q14" s="324" t="s">
        <v>510</v>
      </c>
      <c r="R14" s="325"/>
      <c r="S14" s="517"/>
    </row>
    <row r="15" spans="1:19">
      <c r="A15" s="4054" t="s">
        <v>900</v>
      </c>
      <c r="B15" s="3053"/>
      <c r="C15" s="3054"/>
      <c r="D15" s="200"/>
      <c r="E15" s="77"/>
      <c r="F15" s="231"/>
      <c r="G15" s="77"/>
      <c r="H15" s="231"/>
      <c r="I15" s="77"/>
      <c r="J15" s="232"/>
      <c r="K15" s="287">
        <v>5</v>
      </c>
      <c r="L15" s="77"/>
      <c r="M15" s="77"/>
      <c r="N15" s="77"/>
      <c r="O15" s="225"/>
      <c r="P15" s="230"/>
      <c r="Q15" s="2951" t="s">
        <v>734</v>
      </c>
      <c r="R15" s="2952"/>
      <c r="S15" s="188"/>
    </row>
    <row r="16" spans="1:19" ht="24.75" thickBot="1">
      <c r="A16" s="4054" t="s">
        <v>901</v>
      </c>
      <c r="B16" s="3053"/>
      <c r="C16" s="3054"/>
      <c r="D16" s="200"/>
      <c r="E16" s="77"/>
      <c r="F16" s="231"/>
      <c r="G16" s="77"/>
      <c r="H16" s="231"/>
      <c r="I16" s="77"/>
      <c r="J16" s="232"/>
      <c r="K16" s="77"/>
      <c r="L16" s="77"/>
      <c r="M16" s="287">
        <v>5</v>
      </c>
      <c r="N16" s="225"/>
      <c r="O16" s="77"/>
      <c r="P16" s="78"/>
      <c r="Q16" s="73"/>
      <c r="R16" s="74"/>
      <c r="S16" s="75"/>
    </row>
    <row r="17" spans="1:19" ht="24.75" thickBot="1">
      <c r="A17" s="4054" t="s">
        <v>902</v>
      </c>
      <c r="B17" s="3053"/>
      <c r="C17" s="3054"/>
      <c r="D17" s="200"/>
      <c r="E17" s="77"/>
      <c r="F17" s="231"/>
      <c r="G17" s="77"/>
      <c r="H17" s="231"/>
      <c r="I17" s="77"/>
      <c r="J17" s="232"/>
      <c r="K17" s="77"/>
      <c r="L17" s="77"/>
      <c r="M17" s="77"/>
      <c r="N17" s="77"/>
      <c r="O17" s="287">
        <v>5</v>
      </c>
      <c r="P17" s="78"/>
      <c r="Q17" s="324" t="s">
        <v>511</v>
      </c>
      <c r="R17" s="325"/>
      <c r="S17" s="517"/>
    </row>
    <row r="18" spans="1:19">
      <c r="A18" s="3052" t="s">
        <v>904</v>
      </c>
      <c r="B18" s="3053"/>
      <c r="C18" s="3054"/>
      <c r="D18" s="200">
        <v>15</v>
      </c>
      <c r="E18" s="225"/>
      <c r="F18" s="226"/>
      <c r="G18" s="225"/>
      <c r="H18" s="226"/>
      <c r="I18" s="225"/>
      <c r="J18" s="228"/>
      <c r="K18" s="225"/>
      <c r="L18" s="225"/>
      <c r="M18" s="225"/>
      <c r="N18" s="225"/>
      <c r="O18" s="225"/>
      <c r="P18" s="230"/>
      <c r="Q18" s="121" t="s">
        <v>149</v>
      </c>
      <c r="R18" s="208"/>
      <c r="S18" s="188"/>
    </row>
    <row r="19" spans="1:19" ht="24.75" thickBot="1">
      <c r="A19" s="4054" t="s">
        <v>899</v>
      </c>
      <c r="B19" s="3053"/>
      <c r="C19" s="3054"/>
      <c r="D19" s="200"/>
      <c r="E19" s="77"/>
      <c r="F19" s="231"/>
      <c r="G19" s="77"/>
      <c r="H19" s="231"/>
      <c r="I19" s="77"/>
      <c r="J19" s="232"/>
      <c r="K19" s="287">
        <v>5</v>
      </c>
      <c r="L19" s="77"/>
      <c r="M19" s="77"/>
      <c r="N19" s="77"/>
      <c r="O19" s="77"/>
      <c r="P19" s="78"/>
      <c r="Q19" s="73"/>
      <c r="R19" s="74"/>
      <c r="S19" s="75"/>
    </row>
    <row r="20" spans="1:19" ht="24.75" thickBot="1">
      <c r="A20" s="1221" t="s">
        <v>900</v>
      </c>
      <c r="B20" s="1205"/>
      <c r="C20" s="1206"/>
      <c r="D20" s="200"/>
      <c r="E20" s="77"/>
      <c r="F20" s="231"/>
      <c r="G20" s="77"/>
      <c r="H20" s="231"/>
      <c r="I20" s="77"/>
      <c r="J20" s="232"/>
      <c r="K20" s="77"/>
      <c r="L20" s="77"/>
      <c r="M20" s="287">
        <v>5</v>
      </c>
      <c r="N20" s="77"/>
      <c r="O20" s="77"/>
      <c r="P20" s="78"/>
      <c r="Q20" s="3035" t="s">
        <v>504</v>
      </c>
      <c r="R20" s="3036"/>
      <c r="S20" s="3037"/>
    </row>
    <row r="21" spans="1:19">
      <c r="A21" s="4054" t="s">
        <v>901</v>
      </c>
      <c r="B21" s="3053"/>
      <c r="C21" s="3054"/>
      <c r="D21" s="200"/>
      <c r="E21" s="77"/>
      <c r="F21" s="231"/>
      <c r="G21" s="77"/>
      <c r="H21" s="231"/>
      <c r="I21" s="77"/>
      <c r="J21" s="232"/>
      <c r="K21" s="77"/>
      <c r="L21" s="77"/>
      <c r="M21" s="77"/>
      <c r="N21" s="77"/>
      <c r="O21" s="287">
        <v>5</v>
      </c>
      <c r="P21" s="78"/>
      <c r="Q21" s="3055" t="s">
        <v>12</v>
      </c>
      <c r="R21" s="3056"/>
      <c r="S21" s="213" t="s">
        <v>13</v>
      </c>
    </row>
    <row r="22" spans="1:19">
      <c r="A22" s="3052" t="s">
        <v>903</v>
      </c>
      <c r="B22" s="3053"/>
      <c r="C22" s="3054"/>
      <c r="D22" s="166">
        <v>15</v>
      </c>
      <c r="E22" s="83"/>
      <c r="F22" s="84"/>
      <c r="G22" s="83"/>
      <c r="H22" s="84"/>
      <c r="I22" s="83"/>
      <c r="J22" s="85"/>
      <c r="K22" s="83"/>
      <c r="L22" s="83"/>
      <c r="M22" s="83"/>
      <c r="N22" s="83"/>
      <c r="O22" s="83"/>
      <c r="P22" s="87"/>
      <c r="Q22" s="3283" t="s">
        <v>294</v>
      </c>
      <c r="R22" s="3284"/>
      <c r="S22" s="86" t="s">
        <v>294</v>
      </c>
    </row>
    <row r="23" spans="1:19" ht="24.75" thickBot="1">
      <c r="A23" s="4054" t="s">
        <v>899</v>
      </c>
      <c r="B23" s="3053"/>
      <c r="C23" s="3054"/>
      <c r="D23" s="166"/>
      <c r="E23" s="83"/>
      <c r="F23" s="84"/>
      <c r="G23" s="83"/>
      <c r="H23" s="84"/>
      <c r="I23" s="83"/>
      <c r="J23" s="85"/>
      <c r="K23" s="287">
        <v>5</v>
      </c>
      <c r="L23" s="83"/>
      <c r="M23" s="83"/>
      <c r="N23" s="83"/>
      <c r="O23" s="83"/>
      <c r="P23" s="87"/>
      <c r="Q23" s="3174" t="s">
        <v>14</v>
      </c>
      <c r="R23" s="3175"/>
      <c r="S23" s="630">
        <v>0</v>
      </c>
    </row>
    <row r="24" spans="1:19" ht="24.75" thickBot="1">
      <c r="A24" s="4054" t="s">
        <v>900</v>
      </c>
      <c r="B24" s="3053"/>
      <c r="C24" s="3054"/>
      <c r="D24" s="200"/>
      <c r="E24" s="77"/>
      <c r="F24" s="231"/>
      <c r="G24" s="77"/>
      <c r="H24" s="231"/>
      <c r="I24" s="77"/>
      <c r="J24" s="232"/>
      <c r="K24" s="77"/>
      <c r="L24" s="77"/>
      <c r="M24" s="287">
        <v>5</v>
      </c>
      <c r="N24" s="77"/>
      <c r="O24" s="77"/>
      <c r="P24" s="78"/>
      <c r="Q24" s="3035" t="s">
        <v>563</v>
      </c>
      <c r="R24" s="3036"/>
      <c r="S24" s="3037"/>
    </row>
    <row r="25" spans="1:19" ht="24.75" thickBot="1">
      <c r="A25" s="4054" t="s">
        <v>901</v>
      </c>
      <c r="B25" s="3053"/>
      <c r="C25" s="3054"/>
      <c r="D25" s="1273"/>
      <c r="E25" s="1270"/>
      <c r="F25" s="1271"/>
      <c r="G25" s="1270"/>
      <c r="H25" s="1271"/>
      <c r="I25" s="1270"/>
      <c r="J25" s="1271"/>
      <c r="K25" s="1272"/>
      <c r="L25" s="1272"/>
      <c r="M25" s="1272"/>
      <c r="N25" s="1270"/>
      <c r="O25" s="283">
        <v>5</v>
      </c>
      <c r="P25" s="1269"/>
      <c r="Q25" s="2951" t="s">
        <v>297</v>
      </c>
      <c r="R25" s="2952"/>
      <c r="S25" s="2953"/>
    </row>
    <row r="26" spans="1:19">
      <c r="A26" s="3052" t="s">
        <v>691</v>
      </c>
      <c r="B26" s="3053"/>
      <c r="C26" s="3053"/>
      <c r="D26" s="550"/>
      <c r="E26" s="550"/>
      <c r="F26" s="550"/>
      <c r="G26" s="550"/>
      <c r="H26" s="550"/>
      <c r="I26" s="550"/>
      <c r="J26" s="550"/>
      <c r="K26" s="550"/>
      <c r="L26" s="550"/>
      <c r="M26" s="550"/>
      <c r="N26" s="550"/>
      <c r="O26" s="550"/>
      <c r="P26" s="551"/>
      <c r="Q26" s="4059"/>
      <c r="R26" s="4060"/>
      <c r="S26" s="4061"/>
    </row>
    <row r="27" spans="1:19">
      <c r="A27" s="2894" t="s">
        <v>61</v>
      </c>
      <c r="B27" s="2895"/>
      <c r="C27" s="2896"/>
      <c r="D27" s="92">
        <f>SUM(D18:D26)</f>
        <v>30</v>
      </c>
      <c r="E27" s="93"/>
      <c r="F27" s="94"/>
      <c r="G27" s="93"/>
      <c r="H27" s="94"/>
      <c r="I27" s="93"/>
      <c r="J27" s="94"/>
      <c r="K27" s="95"/>
      <c r="L27" s="95"/>
      <c r="M27" s="95"/>
      <c r="N27" s="95"/>
      <c r="O27" s="95"/>
      <c r="P27" s="96"/>
      <c r="Q27" s="2892"/>
      <c r="R27" s="2892"/>
      <c r="S27" s="2893"/>
    </row>
    <row r="28" spans="1:19">
      <c r="A28" s="3732" t="s">
        <v>484</v>
      </c>
      <c r="B28" s="3733"/>
      <c r="C28" s="3734"/>
      <c r="D28" s="172" t="s">
        <v>68</v>
      </c>
      <c r="E28" s="97">
        <f>SUM(E11:E24)</f>
        <v>0</v>
      </c>
      <c r="F28" s="97">
        <f>SUM(F11:F24)</f>
        <v>10</v>
      </c>
      <c r="G28" s="97">
        <f>SUM(G11:G24)</f>
        <v>17.5</v>
      </c>
      <c r="H28" s="97">
        <f>SUM(H11:H24)</f>
        <v>8</v>
      </c>
      <c r="I28" s="97">
        <f>SUM(I11:I24)</f>
        <v>5</v>
      </c>
      <c r="J28" s="97">
        <f t="shared" ref="J28:N28" si="0">SUM(J11:J24)</f>
        <v>0</v>
      </c>
      <c r="K28" s="97">
        <f>SUM(K11:K24)</f>
        <v>15</v>
      </c>
      <c r="L28" s="97">
        <f t="shared" si="0"/>
        <v>0</v>
      </c>
      <c r="M28" s="97">
        <f>SUM(M11:M24)</f>
        <v>15</v>
      </c>
      <c r="N28" s="97">
        <f t="shared" si="0"/>
        <v>0</v>
      </c>
      <c r="O28" s="97">
        <f>SUM(O11:O25)</f>
        <v>15</v>
      </c>
      <c r="P28" s="97">
        <f>SUM(P11:P24)</f>
        <v>0</v>
      </c>
      <c r="Q28" s="2935"/>
      <c r="R28" s="2936"/>
      <c r="S28" s="2937"/>
    </row>
    <row r="29" spans="1:19">
      <c r="A29" s="3735"/>
      <c r="B29" s="3736"/>
      <c r="C29" s="3737"/>
      <c r="D29" s="175" t="s">
        <v>69</v>
      </c>
      <c r="E29" s="99">
        <f>E28</f>
        <v>0</v>
      </c>
      <c r="F29" s="97">
        <f>SUM(E28:F28)</f>
        <v>10</v>
      </c>
      <c r="G29" s="97">
        <f>SUM(E28:G28)</f>
        <v>27.5</v>
      </c>
      <c r="H29" s="97">
        <f>SUM(E28:H28)</f>
        <v>35.5</v>
      </c>
      <c r="I29" s="97">
        <f>SUM(E28:I28)</f>
        <v>40.5</v>
      </c>
      <c r="J29" s="97">
        <f>SUM(E28:J28)</f>
        <v>40.5</v>
      </c>
      <c r="K29" s="97">
        <f>SUM(E28:K28)</f>
        <v>55.5</v>
      </c>
      <c r="L29" s="97">
        <f>SUM(E28:L28)</f>
        <v>55.5</v>
      </c>
      <c r="M29" s="97">
        <f>SUM(E28:M28)</f>
        <v>70.5</v>
      </c>
      <c r="N29" s="97">
        <f>SUM(E28:N28)</f>
        <v>70.5</v>
      </c>
      <c r="O29" s="97">
        <f>SUM(E28:O28)</f>
        <v>85.5</v>
      </c>
      <c r="P29" s="98">
        <f>SUM(E28:P28)</f>
        <v>85.5</v>
      </c>
      <c r="Q29" s="2938"/>
      <c r="R29" s="2939"/>
      <c r="S29" s="2940"/>
    </row>
    <row r="30" spans="1:19">
      <c r="A30" s="3726" t="s">
        <v>487</v>
      </c>
      <c r="B30" s="3727"/>
      <c r="C30" s="3728"/>
      <c r="D30" s="177" t="s">
        <v>68</v>
      </c>
      <c r="E30" s="100"/>
      <c r="F30" s="101"/>
      <c r="G30" s="100"/>
      <c r="H30" s="101"/>
      <c r="I30" s="100"/>
      <c r="J30" s="101"/>
      <c r="K30" s="102"/>
      <c r="L30" s="102"/>
      <c r="M30" s="102"/>
      <c r="N30" s="102"/>
      <c r="O30" s="102"/>
      <c r="P30" s="103"/>
      <c r="Q30" s="2837" t="s">
        <v>617</v>
      </c>
      <c r="R30" s="2838"/>
      <c r="S30" s="2839">
        <f>P31</f>
        <v>0</v>
      </c>
    </row>
    <row r="31" spans="1:19" ht="24.75" thickBot="1">
      <c r="A31" s="3729"/>
      <c r="B31" s="3730"/>
      <c r="C31" s="3731"/>
      <c r="D31" s="182" t="s">
        <v>72</v>
      </c>
      <c r="E31" s="104">
        <f>E30</f>
        <v>0</v>
      </c>
      <c r="F31" s="105">
        <f>SUM(E30:F30)</f>
        <v>0</v>
      </c>
      <c r="G31" s="105">
        <f>SUM(E30:G30)</f>
        <v>0</v>
      </c>
      <c r="H31" s="105">
        <f>SUM(E30:H30)</f>
        <v>0</v>
      </c>
      <c r="I31" s="105">
        <f>SUM(E30:I30)</f>
        <v>0</v>
      </c>
      <c r="J31" s="105">
        <f>SUM(E30:J30)</f>
        <v>0</v>
      </c>
      <c r="K31" s="105">
        <f>SUM(E30:K30)</f>
        <v>0</v>
      </c>
      <c r="L31" s="105">
        <f>SUM(E30:L30)</f>
        <v>0</v>
      </c>
      <c r="M31" s="105">
        <f>SUM(E30:M30)</f>
        <v>0</v>
      </c>
      <c r="N31" s="105">
        <f>SUM(E30:N30)</f>
        <v>0</v>
      </c>
      <c r="O31" s="105">
        <f>SUM(E30:O30)</f>
        <v>0</v>
      </c>
      <c r="P31" s="106">
        <f>SUM(E30:P30)</f>
        <v>0</v>
      </c>
      <c r="Q31" s="197" t="s">
        <v>470</v>
      </c>
      <c r="R31" s="201"/>
      <c r="S31" s="2840"/>
    </row>
  </sheetData>
  <mergeCells count="48">
    <mergeCell ref="A1:S1"/>
    <mergeCell ref="A2:S2"/>
    <mergeCell ref="A3:B4"/>
    <mergeCell ref="C3:S4"/>
    <mergeCell ref="A5:B6"/>
    <mergeCell ref="C5:P6"/>
    <mergeCell ref="Q5:S5"/>
    <mergeCell ref="Q6:S6"/>
    <mergeCell ref="A13:C13"/>
    <mergeCell ref="Q13:R13"/>
    <mergeCell ref="A14:C14"/>
    <mergeCell ref="A7:B8"/>
    <mergeCell ref="Q8:S8"/>
    <mergeCell ref="A9:C10"/>
    <mergeCell ref="E9:P9"/>
    <mergeCell ref="Q10:R10"/>
    <mergeCell ref="C7:P8"/>
    <mergeCell ref="Q12:R12"/>
    <mergeCell ref="A11:C11"/>
    <mergeCell ref="Q11:R11"/>
    <mergeCell ref="A12:C12"/>
    <mergeCell ref="Q23:R23"/>
    <mergeCell ref="Q26:S26"/>
    <mergeCell ref="A26:C26"/>
    <mergeCell ref="A23:C23"/>
    <mergeCell ref="A24:C24"/>
    <mergeCell ref="Q24:S24"/>
    <mergeCell ref="A25:C25"/>
    <mergeCell ref="Q25:S25"/>
    <mergeCell ref="Q15:R15"/>
    <mergeCell ref="Q20:S20"/>
    <mergeCell ref="Q22:R22"/>
    <mergeCell ref="A21:C21"/>
    <mergeCell ref="Q21:R21"/>
    <mergeCell ref="A22:C22"/>
    <mergeCell ref="A15:C15"/>
    <mergeCell ref="A16:C16"/>
    <mergeCell ref="A17:C17"/>
    <mergeCell ref="A18:C18"/>
    <mergeCell ref="A19:C19"/>
    <mergeCell ref="A30:C31"/>
    <mergeCell ref="Q30:R30"/>
    <mergeCell ref="S30:S31"/>
    <mergeCell ref="A27:C27"/>
    <mergeCell ref="Q27:S27"/>
    <mergeCell ref="A28:C29"/>
    <mergeCell ref="Q28:S28"/>
    <mergeCell ref="Q29:S29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39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S32"/>
  <sheetViews>
    <sheetView view="pageLayout" zoomScale="80" zoomScalePageLayoutView="80" workbookViewId="0">
      <selection activeCell="A5" sqref="A5:P6"/>
    </sheetView>
  </sheetViews>
  <sheetFormatPr defaultColWidth="8.5703125" defaultRowHeight="21.75"/>
  <cols>
    <col min="1" max="1" width="8.5703125" style="8"/>
    <col min="2" max="2" width="13.42578125" style="8" customWidth="1"/>
    <col min="3" max="3" width="15" style="8" customWidth="1"/>
    <col min="4" max="4" width="13.85546875" style="154" customWidth="1"/>
    <col min="5" max="6" width="3.5703125" style="8" customWidth="1"/>
    <col min="7" max="7" width="3.42578125" style="8" customWidth="1"/>
    <col min="8" max="10" width="3.5703125" style="8" customWidth="1"/>
    <col min="11" max="11" width="4" style="8" customWidth="1"/>
    <col min="12" max="12" width="3.5703125" style="8" customWidth="1"/>
    <col min="13" max="14" width="3.42578125" style="8" customWidth="1"/>
    <col min="15" max="15" width="3.5703125" style="8" customWidth="1"/>
    <col min="16" max="16" width="3.42578125" style="8" customWidth="1"/>
    <col min="17" max="17" width="8.5703125" style="8"/>
    <col min="18" max="18" width="26.42578125" style="8" customWidth="1"/>
    <col min="19" max="19" width="28.140625" style="8" customWidth="1"/>
    <col min="20" max="16384" width="8.5703125" style="8"/>
  </cols>
  <sheetData>
    <row r="1" spans="1:19">
      <c r="A1" s="3804" t="s">
        <v>58</v>
      </c>
      <c r="B1" s="3805"/>
      <c r="C1" s="3805"/>
      <c r="D1" s="3805"/>
      <c r="E1" s="3805"/>
      <c r="F1" s="3805"/>
      <c r="G1" s="3805"/>
      <c r="H1" s="3805"/>
      <c r="I1" s="3805"/>
      <c r="J1" s="3805"/>
      <c r="K1" s="3805"/>
      <c r="L1" s="3805"/>
      <c r="M1" s="3805"/>
      <c r="N1" s="3805"/>
      <c r="O1" s="3805"/>
      <c r="P1" s="3805"/>
      <c r="Q1" s="3805"/>
      <c r="R1" s="3805"/>
      <c r="S1" s="3806"/>
    </row>
    <row r="2" spans="1:19" ht="22.5" thickBot="1">
      <c r="A2" s="4091" t="s">
        <v>826</v>
      </c>
      <c r="B2" s="4092"/>
      <c r="C2" s="4092"/>
      <c r="D2" s="4092"/>
      <c r="E2" s="4092"/>
      <c r="F2" s="4092"/>
      <c r="G2" s="4092"/>
      <c r="H2" s="4092"/>
      <c r="I2" s="4092"/>
      <c r="J2" s="4092"/>
      <c r="K2" s="4092"/>
      <c r="L2" s="4092"/>
      <c r="M2" s="4092"/>
      <c r="N2" s="4092"/>
      <c r="O2" s="4092"/>
      <c r="P2" s="4092"/>
      <c r="Q2" s="4092"/>
      <c r="R2" s="4092"/>
      <c r="S2" s="4093"/>
    </row>
    <row r="3" spans="1:19">
      <c r="A3" s="3813" t="s">
        <v>825</v>
      </c>
      <c r="B3" s="3814"/>
      <c r="C3" s="4062" t="s">
        <v>481</v>
      </c>
      <c r="D3" s="4062"/>
      <c r="E3" s="4062"/>
      <c r="F3" s="4062"/>
      <c r="G3" s="4062"/>
      <c r="H3" s="4062"/>
      <c r="I3" s="4062"/>
      <c r="J3" s="4062"/>
      <c r="K3" s="4062"/>
      <c r="L3" s="4062"/>
      <c r="M3" s="4062"/>
      <c r="N3" s="4062"/>
      <c r="O3" s="4062"/>
      <c r="P3" s="4062"/>
      <c r="Q3" s="4062"/>
      <c r="R3" s="4062"/>
      <c r="S3" s="4063"/>
    </row>
    <row r="4" spans="1:19" ht="22.5" thickBot="1">
      <c r="A4" s="4094"/>
      <c r="B4" s="4095"/>
      <c r="C4" s="4064"/>
      <c r="D4" s="4064"/>
      <c r="E4" s="4064"/>
      <c r="F4" s="4064"/>
      <c r="G4" s="4064"/>
      <c r="H4" s="4064"/>
      <c r="I4" s="4064"/>
      <c r="J4" s="4064"/>
      <c r="K4" s="4064"/>
      <c r="L4" s="4064"/>
      <c r="M4" s="4064"/>
      <c r="N4" s="4064"/>
      <c r="O4" s="4064"/>
      <c r="P4" s="4064"/>
      <c r="Q4" s="4064"/>
      <c r="R4" s="4064"/>
      <c r="S4" s="4065"/>
    </row>
    <row r="5" spans="1:19">
      <c r="A5" s="4073" t="s">
        <v>63</v>
      </c>
      <c r="B5" s="4074"/>
      <c r="C5" s="4081" t="s">
        <v>993</v>
      </c>
      <c r="D5" s="3968"/>
      <c r="E5" s="3968"/>
      <c r="F5" s="3968"/>
      <c r="G5" s="3968"/>
      <c r="H5" s="3968"/>
      <c r="I5" s="3968"/>
      <c r="J5" s="3968"/>
      <c r="K5" s="3968"/>
      <c r="L5" s="3968"/>
      <c r="M5" s="3968"/>
      <c r="N5" s="3968"/>
      <c r="O5" s="3968"/>
      <c r="P5" s="3969"/>
      <c r="Q5" s="4103" t="s">
        <v>564</v>
      </c>
      <c r="R5" s="3817"/>
      <c r="S5" s="3818"/>
    </row>
    <row r="6" spans="1:19">
      <c r="A6" s="4075"/>
      <c r="B6" s="4076"/>
      <c r="C6" s="4082"/>
      <c r="D6" s="4083"/>
      <c r="E6" s="4083"/>
      <c r="F6" s="4083"/>
      <c r="G6" s="4083"/>
      <c r="H6" s="4083"/>
      <c r="I6" s="4083"/>
      <c r="J6" s="4083"/>
      <c r="K6" s="4083"/>
      <c r="L6" s="4083"/>
      <c r="M6" s="4083"/>
      <c r="N6" s="4083"/>
      <c r="O6" s="4083"/>
      <c r="P6" s="4084"/>
      <c r="Q6" s="4109" t="s">
        <v>391</v>
      </c>
      <c r="R6" s="4110"/>
      <c r="S6" s="4111"/>
    </row>
    <row r="7" spans="1:19">
      <c r="A7" s="4069" t="s">
        <v>62</v>
      </c>
      <c r="B7" s="4070"/>
      <c r="C7" s="4077" t="s">
        <v>298</v>
      </c>
      <c r="D7" s="4077"/>
      <c r="E7" s="4077"/>
      <c r="F7" s="4077"/>
      <c r="G7" s="4077"/>
      <c r="H7" s="4077"/>
      <c r="I7" s="4077"/>
      <c r="J7" s="4077"/>
      <c r="K7" s="4077"/>
      <c r="L7" s="4077"/>
      <c r="M7" s="4077"/>
      <c r="N7" s="4077"/>
      <c r="O7" s="4077"/>
      <c r="P7" s="4078"/>
      <c r="Q7" s="6" t="s">
        <v>613</v>
      </c>
      <c r="R7" s="1"/>
      <c r="S7" s="2"/>
    </row>
    <row r="8" spans="1:19" ht="22.5" thickBot="1">
      <c r="A8" s="4071"/>
      <c r="B8" s="4072"/>
      <c r="C8" s="4079"/>
      <c r="D8" s="4079"/>
      <c r="E8" s="4079"/>
      <c r="F8" s="4079"/>
      <c r="G8" s="4079"/>
      <c r="H8" s="4079"/>
      <c r="I8" s="4079"/>
      <c r="J8" s="4079"/>
      <c r="K8" s="4079"/>
      <c r="L8" s="4079"/>
      <c r="M8" s="4079"/>
      <c r="N8" s="4079"/>
      <c r="O8" s="4079"/>
      <c r="P8" s="4080"/>
      <c r="Q8" s="4112" t="s">
        <v>59</v>
      </c>
      <c r="R8" s="4113"/>
      <c r="S8" s="4114"/>
    </row>
    <row r="9" spans="1:19" ht="22.5" thickBot="1">
      <c r="A9" s="3877" t="s">
        <v>499</v>
      </c>
      <c r="B9" s="3878"/>
      <c r="C9" s="3878"/>
      <c r="D9" s="49" t="s">
        <v>585</v>
      </c>
      <c r="E9" s="3881" t="s">
        <v>500</v>
      </c>
      <c r="F9" s="3881"/>
      <c r="G9" s="3881"/>
      <c r="H9" s="3881"/>
      <c r="I9" s="3881"/>
      <c r="J9" s="3881"/>
      <c r="K9" s="3881"/>
      <c r="L9" s="3881"/>
      <c r="M9" s="3881"/>
      <c r="N9" s="3881"/>
      <c r="O9" s="3881"/>
      <c r="P9" s="3882"/>
      <c r="Q9" s="144" t="s">
        <v>525</v>
      </c>
      <c r="R9" s="145"/>
      <c r="S9" s="146" t="s">
        <v>502</v>
      </c>
    </row>
    <row r="10" spans="1:19" ht="22.5" thickBot="1">
      <c r="A10" s="4115"/>
      <c r="B10" s="4116"/>
      <c r="C10" s="4116"/>
      <c r="D10" s="53" t="s">
        <v>486</v>
      </c>
      <c r="E10" s="134" t="s">
        <v>0</v>
      </c>
      <c r="F10" s="135" t="s">
        <v>1</v>
      </c>
      <c r="G10" s="136" t="s">
        <v>2</v>
      </c>
      <c r="H10" s="137" t="s">
        <v>3</v>
      </c>
      <c r="I10" s="137" t="s">
        <v>4</v>
      </c>
      <c r="J10" s="137" t="s">
        <v>5</v>
      </c>
      <c r="K10" s="137" t="s">
        <v>6</v>
      </c>
      <c r="L10" s="137" t="s">
        <v>7</v>
      </c>
      <c r="M10" s="137" t="s">
        <v>8</v>
      </c>
      <c r="N10" s="137" t="s">
        <v>9</v>
      </c>
      <c r="O10" s="137" t="s">
        <v>10</v>
      </c>
      <c r="P10" s="138" t="s">
        <v>11</v>
      </c>
      <c r="Q10" s="3846" t="s">
        <v>699</v>
      </c>
      <c r="R10" s="4099"/>
      <c r="S10" s="143" t="s">
        <v>110</v>
      </c>
    </row>
    <row r="11" spans="1:19">
      <c r="A11" s="4096" t="s">
        <v>698</v>
      </c>
      <c r="B11" s="4097"/>
      <c r="C11" s="4098"/>
      <c r="D11" s="139">
        <v>20</v>
      </c>
      <c r="E11" s="140"/>
      <c r="F11" s="1183"/>
      <c r="G11" s="1184"/>
      <c r="H11" s="1274">
        <v>10</v>
      </c>
      <c r="I11" s="1275">
        <v>10</v>
      </c>
      <c r="J11" s="1186"/>
      <c r="K11" s="1187"/>
      <c r="L11" s="1187"/>
      <c r="M11" s="1187"/>
      <c r="N11" s="1187"/>
      <c r="O11" s="1187"/>
      <c r="P11" s="1276"/>
      <c r="Q11" s="3846" t="s">
        <v>299</v>
      </c>
      <c r="R11" s="4099"/>
      <c r="S11" s="141"/>
    </row>
    <row r="12" spans="1:19" ht="22.5" thickBot="1">
      <c r="A12" s="4104" t="s">
        <v>905</v>
      </c>
      <c r="B12" s="4105"/>
      <c r="C12" s="4106"/>
      <c r="D12" s="142">
        <v>20</v>
      </c>
      <c r="E12" s="7"/>
      <c r="F12" s="48"/>
      <c r="G12" s="1185"/>
      <c r="H12" s="1277"/>
      <c r="I12" s="11"/>
      <c r="J12" s="1278">
        <v>5</v>
      </c>
      <c r="K12" s="1278">
        <v>5</v>
      </c>
      <c r="L12" s="1278">
        <v>5</v>
      </c>
      <c r="M12" s="1278">
        <v>5</v>
      </c>
      <c r="N12" s="9"/>
      <c r="O12" s="9"/>
      <c r="P12" s="10"/>
      <c r="Q12" s="4107"/>
      <c r="R12" s="4108"/>
      <c r="S12" s="727"/>
    </row>
    <row r="13" spans="1:19" ht="22.5" thickBot="1">
      <c r="A13" s="3832" t="s">
        <v>907</v>
      </c>
      <c r="B13" s="3833"/>
      <c r="C13" s="3834"/>
      <c r="D13" s="54">
        <v>40</v>
      </c>
      <c r="E13" s="7"/>
      <c r="F13" s="48"/>
      <c r="G13" s="7"/>
      <c r="H13" s="1279">
        <v>5</v>
      </c>
      <c r="I13" s="1278">
        <v>5</v>
      </c>
      <c r="J13" s="1278">
        <v>5</v>
      </c>
      <c r="K13" s="1278">
        <v>5</v>
      </c>
      <c r="L13" s="1278">
        <v>5</v>
      </c>
      <c r="M13" s="1278">
        <v>5</v>
      </c>
      <c r="N13" s="1278">
        <v>5</v>
      </c>
      <c r="O13" s="1278">
        <v>5</v>
      </c>
      <c r="P13" s="10"/>
      <c r="Q13" s="144" t="s">
        <v>626</v>
      </c>
      <c r="R13" s="145"/>
      <c r="S13" s="728"/>
    </row>
    <row r="14" spans="1:19">
      <c r="A14" s="3826" t="s">
        <v>906</v>
      </c>
      <c r="B14" s="3827"/>
      <c r="C14" s="3828"/>
      <c r="D14" s="35">
        <v>20</v>
      </c>
      <c r="E14" s="9"/>
      <c r="F14" s="40"/>
      <c r="G14" s="9"/>
      <c r="H14" s="1280"/>
      <c r="I14" s="11"/>
      <c r="J14" s="38"/>
      <c r="K14" s="11"/>
      <c r="L14" s="9"/>
      <c r="M14" s="9"/>
      <c r="N14" s="9"/>
      <c r="O14" s="1281">
        <v>10</v>
      </c>
      <c r="P14" s="1282">
        <v>10</v>
      </c>
      <c r="Q14" s="4101" t="s">
        <v>734</v>
      </c>
      <c r="R14" s="4102"/>
      <c r="S14" s="107"/>
    </row>
    <row r="15" spans="1:19" ht="22.5" thickBot="1">
      <c r="A15" s="3826"/>
      <c r="B15" s="3827"/>
      <c r="C15" s="3828"/>
      <c r="D15" s="35"/>
      <c r="E15" s="9"/>
      <c r="F15" s="40"/>
      <c r="G15" s="9"/>
      <c r="H15" s="1280"/>
      <c r="I15" s="9"/>
      <c r="J15" s="37"/>
      <c r="K15" s="11"/>
      <c r="L15" s="11"/>
      <c r="M15" s="11"/>
      <c r="N15" s="11"/>
      <c r="O15" s="11"/>
      <c r="P15" s="12"/>
      <c r="Q15" s="6"/>
      <c r="R15" s="1"/>
      <c r="S15" s="2"/>
    </row>
    <row r="16" spans="1:19" ht="22.5" thickBot="1">
      <c r="A16" s="3826"/>
      <c r="B16" s="3827"/>
      <c r="C16" s="3828"/>
      <c r="D16" s="35"/>
      <c r="E16" s="9"/>
      <c r="F16" s="40"/>
      <c r="G16" s="9"/>
      <c r="H16" s="40"/>
      <c r="I16" s="9"/>
      <c r="J16" s="37"/>
      <c r="K16" s="11"/>
      <c r="L16" s="11"/>
      <c r="M16" s="11"/>
      <c r="N16" s="11"/>
      <c r="O16" s="11"/>
      <c r="P16" s="12"/>
      <c r="Q16" s="144" t="s">
        <v>511</v>
      </c>
      <c r="R16" s="145"/>
      <c r="S16" s="728"/>
    </row>
    <row r="17" spans="1:19">
      <c r="A17" s="3826"/>
      <c r="B17" s="3827"/>
      <c r="C17" s="3828"/>
      <c r="D17" s="153"/>
      <c r="E17" s="11"/>
      <c r="F17" s="41"/>
      <c r="G17" s="11"/>
      <c r="H17" s="41"/>
      <c r="I17" s="11"/>
      <c r="J17" s="38"/>
      <c r="K17" s="11"/>
      <c r="L17" s="11"/>
      <c r="M17" s="11"/>
      <c r="N17" s="11"/>
      <c r="O17" s="11"/>
      <c r="P17" s="12"/>
      <c r="Q17" s="150" t="s">
        <v>149</v>
      </c>
      <c r="R17" s="3"/>
      <c r="S17" s="107"/>
    </row>
    <row r="18" spans="1:19" ht="22.5" thickBot="1">
      <c r="A18" s="3826"/>
      <c r="B18" s="3827"/>
      <c r="C18" s="3828"/>
      <c r="D18" s="153"/>
      <c r="E18" s="9"/>
      <c r="F18" s="40"/>
      <c r="G18" s="9"/>
      <c r="H18" s="40"/>
      <c r="I18" s="9"/>
      <c r="J18" s="37"/>
      <c r="K18" s="9"/>
      <c r="L18" s="9"/>
      <c r="M18" s="9"/>
      <c r="N18" s="9"/>
      <c r="O18" s="9"/>
      <c r="P18" s="10"/>
      <c r="Q18" s="6"/>
      <c r="R18" s="1"/>
      <c r="S18" s="2"/>
    </row>
    <row r="19" spans="1:19" ht="22.5" thickBot="1">
      <c r="A19" s="3826"/>
      <c r="B19" s="3827"/>
      <c r="C19" s="3828"/>
      <c r="D19" s="153"/>
      <c r="E19" s="9"/>
      <c r="F19" s="40"/>
      <c r="G19" s="9"/>
      <c r="H19" s="40"/>
      <c r="I19" s="9"/>
      <c r="J19" s="37"/>
      <c r="K19" s="9"/>
      <c r="L19" s="9"/>
      <c r="M19" s="9"/>
      <c r="N19" s="9"/>
      <c r="O19" s="9"/>
      <c r="P19" s="10"/>
      <c r="Q19" s="4085" t="s">
        <v>504</v>
      </c>
      <c r="R19" s="4086"/>
      <c r="S19" s="4087"/>
    </row>
    <row r="20" spans="1:19">
      <c r="A20" s="3826"/>
      <c r="B20" s="3827"/>
      <c r="C20" s="3828"/>
      <c r="D20" s="153"/>
      <c r="E20" s="9"/>
      <c r="F20" s="40"/>
      <c r="G20" s="9"/>
      <c r="H20" s="40"/>
      <c r="I20" s="9"/>
      <c r="J20" s="37"/>
      <c r="K20" s="9"/>
      <c r="L20" s="9"/>
      <c r="M20" s="9"/>
      <c r="N20" s="9"/>
      <c r="O20" s="9"/>
      <c r="P20" s="10"/>
      <c r="Q20" s="4117" t="s">
        <v>12</v>
      </c>
      <c r="R20" s="4118"/>
      <c r="S20" s="4" t="s">
        <v>13</v>
      </c>
    </row>
    <row r="21" spans="1:19">
      <c r="A21" s="3826"/>
      <c r="B21" s="3827"/>
      <c r="C21" s="3828"/>
      <c r="D21" s="151"/>
      <c r="E21" s="36"/>
      <c r="F21" s="42"/>
      <c r="G21" s="36"/>
      <c r="H21" s="42"/>
      <c r="I21" s="36"/>
      <c r="J21" s="39"/>
      <c r="K21" s="36"/>
      <c r="L21" s="36"/>
      <c r="M21" s="36"/>
      <c r="N21" s="36"/>
      <c r="O21" s="36"/>
      <c r="P21" s="47"/>
      <c r="Q21" s="4100"/>
      <c r="R21" s="3825"/>
      <c r="S21" s="32"/>
    </row>
    <row r="22" spans="1:19" ht="22.5" thickBot="1">
      <c r="A22" s="3826"/>
      <c r="B22" s="3827"/>
      <c r="C22" s="3828"/>
      <c r="D22" s="151"/>
      <c r="E22" s="36"/>
      <c r="F22" s="42"/>
      <c r="G22" s="36"/>
      <c r="H22" s="42"/>
      <c r="I22" s="36"/>
      <c r="J22" s="39"/>
      <c r="K22" s="36"/>
      <c r="L22" s="36"/>
      <c r="M22" s="36"/>
      <c r="N22" s="36"/>
      <c r="O22" s="36"/>
      <c r="P22" s="47"/>
      <c r="Q22" s="4119" t="s">
        <v>14</v>
      </c>
      <c r="R22" s="4120"/>
      <c r="S22" s="839">
        <f>Q21+S21</f>
        <v>0</v>
      </c>
    </row>
    <row r="23" spans="1:19" ht="22.5" thickBot="1">
      <c r="A23" s="3837"/>
      <c r="B23" s="3838"/>
      <c r="C23" s="3839"/>
      <c r="D23" s="152"/>
      <c r="E23" s="43"/>
      <c r="F23" s="44"/>
      <c r="G23" s="43"/>
      <c r="H23" s="44"/>
      <c r="I23" s="43"/>
      <c r="J23" s="45"/>
      <c r="K23" s="43"/>
      <c r="L23" s="43"/>
      <c r="M23" s="43"/>
      <c r="N23" s="43"/>
      <c r="O23" s="43"/>
      <c r="P23" s="64"/>
      <c r="Q23" s="4085" t="s">
        <v>624</v>
      </c>
      <c r="R23" s="4086"/>
      <c r="S23" s="4087"/>
    </row>
    <row r="24" spans="1:19">
      <c r="A24" s="3843" t="s">
        <v>61</v>
      </c>
      <c r="B24" s="3844"/>
      <c r="C24" s="3845"/>
      <c r="D24" s="46">
        <f>SUM(D11:D23)</f>
        <v>100</v>
      </c>
      <c r="E24" s="50"/>
      <c r="F24" s="51"/>
      <c r="G24" s="50"/>
      <c r="H24" s="51"/>
      <c r="I24" s="50"/>
      <c r="J24" s="51"/>
      <c r="K24" s="52"/>
      <c r="L24" s="52"/>
      <c r="M24" s="52"/>
      <c r="N24" s="52"/>
      <c r="O24" s="52"/>
      <c r="P24" s="65"/>
      <c r="Q24" s="4088"/>
      <c r="R24" s="4089"/>
      <c r="S24" s="4090"/>
    </row>
    <row r="25" spans="1:19">
      <c r="A25" s="3852" t="s">
        <v>484</v>
      </c>
      <c r="B25" s="3853"/>
      <c r="C25" s="3854"/>
      <c r="D25" s="62" t="s">
        <v>68</v>
      </c>
      <c r="E25" s="63">
        <f>SUM(E12:E23)</f>
        <v>0</v>
      </c>
      <c r="F25" s="63">
        <f>SUM(F11:F23)</f>
        <v>0</v>
      </c>
      <c r="G25" s="63">
        <f>SUM(G11:G23)</f>
        <v>0</v>
      </c>
      <c r="H25" s="63">
        <f>SUM(H12:H23)</f>
        <v>5</v>
      </c>
      <c r="I25" s="63">
        <f>SUM(I12:I23)</f>
        <v>5</v>
      </c>
      <c r="J25" s="63">
        <f>SUM(J12:J23)</f>
        <v>10</v>
      </c>
      <c r="K25" s="63">
        <f t="shared" ref="K25:P25" si="0">SUM(K12:K23)</f>
        <v>10</v>
      </c>
      <c r="L25" s="63">
        <f t="shared" si="0"/>
        <v>10</v>
      </c>
      <c r="M25" s="63">
        <f t="shared" si="0"/>
        <v>10</v>
      </c>
      <c r="N25" s="63">
        <f t="shared" si="0"/>
        <v>5</v>
      </c>
      <c r="O25" s="63">
        <f t="shared" si="0"/>
        <v>15</v>
      </c>
      <c r="P25" s="66">
        <f t="shared" si="0"/>
        <v>10</v>
      </c>
      <c r="Q25" s="3846" t="s">
        <v>586</v>
      </c>
      <c r="R25" s="3847"/>
      <c r="S25" s="3848"/>
    </row>
    <row r="26" spans="1:19">
      <c r="A26" s="3855"/>
      <c r="B26" s="3856"/>
      <c r="C26" s="3857"/>
      <c r="D26" s="60" t="s">
        <v>69</v>
      </c>
      <c r="E26" s="61">
        <f>E25</f>
        <v>0</v>
      </c>
      <c r="F26" s="63">
        <f>SUM(E25:F25)</f>
        <v>0</v>
      </c>
      <c r="G26" s="63">
        <f>SUM(E25:G25)</f>
        <v>0</v>
      </c>
      <c r="H26" s="63">
        <f>SUM(E25:H25)</f>
        <v>5</v>
      </c>
      <c r="I26" s="63">
        <f>SUM(E25:I25)</f>
        <v>10</v>
      </c>
      <c r="J26" s="63">
        <f>SUM(E25:J25)</f>
        <v>20</v>
      </c>
      <c r="K26" s="63">
        <f>SUM(E25:K25)</f>
        <v>30</v>
      </c>
      <c r="L26" s="63">
        <f>SUM(E25:L25)</f>
        <v>40</v>
      </c>
      <c r="M26" s="63">
        <f>SUM(E25:M25)</f>
        <v>50</v>
      </c>
      <c r="N26" s="63">
        <f>SUM(E25:N25)</f>
        <v>55</v>
      </c>
      <c r="O26" s="63">
        <f>SUM(E25:O25)</f>
        <v>70</v>
      </c>
      <c r="P26" s="66">
        <f>SUM(E25:P25)</f>
        <v>80</v>
      </c>
      <c r="Q26" s="3861"/>
      <c r="R26" s="3862"/>
      <c r="S26" s="3863"/>
    </row>
    <row r="27" spans="1:19">
      <c r="A27" s="3864" t="s">
        <v>487</v>
      </c>
      <c r="B27" s="3865"/>
      <c r="C27" s="3866"/>
      <c r="D27" s="55" t="s">
        <v>68</v>
      </c>
      <c r="E27" s="56"/>
      <c r="F27" s="57"/>
      <c r="G27" s="56"/>
      <c r="H27" s="57"/>
      <c r="I27" s="56"/>
      <c r="J27" s="57"/>
      <c r="K27" s="58"/>
      <c r="L27" s="58"/>
      <c r="M27" s="58"/>
      <c r="N27" s="58"/>
      <c r="O27" s="58"/>
      <c r="P27" s="59"/>
      <c r="Q27" s="3840" t="s">
        <v>614</v>
      </c>
      <c r="R27" s="4066"/>
      <c r="S27" s="4067">
        <f>P28</f>
        <v>0</v>
      </c>
    </row>
    <row r="28" spans="1:19" ht="22.5" thickBot="1">
      <c r="A28" s="3867"/>
      <c r="B28" s="3868"/>
      <c r="C28" s="3869"/>
      <c r="D28" s="67" t="s">
        <v>72</v>
      </c>
      <c r="E28" s="68">
        <f>E27</f>
        <v>0</v>
      </c>
      <c r="F28" s="69">
        <f>SUM(E27:F27)</f>
        <v>0</v>
      </c>
      <c r="G28" s="69">
        <f>SUM(E27:G27)</f>
        <v>0</v>
      </c>
      <c r="H28" s="69">
        <f>SUM(E27:H27)</f>
        <v>0</v>
      </c>
      <c r="I28" s="69">
        <f>SUM(E27:I27)</f>
        <v>0</v>
      </c>
      <c r="J28" s="69">
        <f>SUM(E27:J27)</f>
        <v>0</v>
      </c>
      <c r="K28" s="69">
        <f>SUM(E27:K27)</f>
        <v>0</v>
      </c>
      <c r="L28" s="69">
        <f>SUM(E27:L27)</f>
        <v>0</v>
      </c>
      <c r="M28" s="69">
        <f>SUM(E27:M27)</f>
        <v>0</v>
      </c>
      <c r="N28" s="69">
        <f>SUM(E27:N27)</f>
        <v>0</v>
      </c>
      <c r="O28" s="69">
        <f>SUM(E27:O27)</f>
        <v>0</v>
      </c>
      <c r="P28" s="70">
        <f>SUM(E27:P27)</f>
        <v>0</v>
      </c>
      <c r="Q28" s="156"/>
      <c r="R28" s="157"/>
      <c r="S28" s="4068"/>
    </row>
    <row r="29" spans="1:19" ht="24" hidden="1">
      <c r="Q29" s="2847" t="s">
        <v>719</v>
      </c>
      <c r="R29" s="2847"/>
      <c r="S29" s="2847"/>
    </row>
    <row r="30" spans="1:19" ht="24" hidden="1">
      <c r="Q30" s="458"/>
      <c r="R30" s="865"/>
      <c r="S30" s="275"/>
    </row>
    <row r="31" spans="1:19" ht="24" hidden="1">
      <c r="Q31" s="2829" t="s">
        <v>720</v>
      </c>
      <c r="R31" s="2829"/>
      <c r="S31" s="2829"/>
    </row>
    <row r="32" spans="1:19" ht="24" hidden="1">
      <c r="Q32" s="2830" t="s">
        <v>732</v>
      </c>
      <c r="R32" s="2830"/>
      <c r="S32" s="2830"/>
    </row>
  </sheetData>
  <mergeCells count="46">
    <mergeCell ref="Q32:S32"/>
    <mergeCell ref="Q5:S5"/>
    <mergeCell ref="A12:C12"/>
    <mergeCell ref="Q12:R12"/>
    <mergeCell ref="Q6:S6"/>
    <mergeCell ref="Q8:S8"/>
    <mergeCell ref="A9:C10"/>
    <mergeCell ref="E9:P9"/>
    <mergeCell ref="Q10:R10"/>
    <mergeCell ref="A19:C19"/>
    <mergeCell ref="Q19:S19"/>
    <mergeCell ref="A20:C20"/>
    <mergeCell ref="Q20:R20"/>
    <mergeCell ref="A22:C22"/>
    <mergeCell ref="Q22:R22"/>
    <mergeCell ref="A23:C23"/>
    <mergeCell ref="A1:S1"/>
    <mergeCell ref="A2:S2"/>
    <mergeCell ref="A3:B4"/>
    <mergeCell ref="Q29:S29"/>
    <mergeCell ref="Q31:S31"/>
    <mergeCell ref="A11:C11"/>
    <mergeCell ref="Q11:R11"/>
    <mergeCell ref="A21:C21"/>
    <mergeCell ref="Q21:R21"/>
    <mergeCell ref="A13:C13"/>
    <mergeCell ref="A14:C14"/>
    <mergeCell ref="Q14:R14"/>
    <mergeCell ref="A15:C15"/>
    <mergeCell ref="A16:C16"/>
    <mergeCell ref="A17:C17"/>
    <mergeCell ref="A18:C18"/>
    <mergeCell ref="C3:S4"/>
    <mergeCell ref="A27:C28"/>
    <mergeCell ref="Q27:R27"/>
    <mergeCell ref="S27:S28"/>
    <mergeCell ref="A7:B8"/>
    <mergeCell ref="A5:B6"/>
    <mergeCell ref="C7:P8"/>
    <mergeCell ref="C5:P6"/>
    <mergeCell ref="Q23:S23"/>
    <mergeCell ref="A24:C24"/>
    <mergeCell ref="Q24:S24"/>
    <mergeCell ref="A25:C26"/>
    <mergeCell ref="Q25:S25"/>
    <mergeCell ref="Q26:S26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 scaleWithDoc="0" alignWithMargins="0">
    <oddHeader>&amp;R&amp;"Angsana New,ธรรมดา"&amp;18 40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S37"/>
  <sheetViews>
    <sheetView view="pageBreakPreview" zoomScale="60" zoomScaleNormal="70" zoomScalePageLayoutView="70" workbookViewId="0">
      <selection activeCell="A5" sqref="A5:P6"/>
    </sheetView>
  </sheetViews>
  <sheetFormatPr defaultColWidth="8.5703125" defaultRowHeight="24"/>
  <cols>
    <col min="1" max="1" width="8.5703125" style="15"/>
    <col min="2" max="3" width="19.140625" style="15" customWidth="1"/>
    <col min="4" max="4" width="16.140625" style="15" bestFit="1" customWidth="1"/>
    <col min="5" max="6" width="3.5703125" style="15" customWidth="1"/>
    <col min="7" max="8" width="4.42578125" style="15" bestFit="1" customWidth="1"/>
    <col min="9" max="10" width="3.5703125" style="15" customWidth="1"/>
    <col min="11" max="11" width="4" style="15" customWidth="1"/>
    <col min="12" max="12" width="5.140625" style="15" customWidth="1"/>
    <col min="13" max="13" width="4.85546875" style="15" bestFit="1" customWidth="1"/>
    <col min="14" max="14" width="4.42578125" style="15" bestFit="1" customWidth="1"/>
    <col min="15" max="16" width="4.85546875" style="15" bestFit="1" customWidth="1"/>
    <col min="17" max="17" width="8.5703125" style="15"/>
    <col min="18" max="18" width="27.140625" style="15" customWidth="1"/>
    <col min="19" max="19" width="24.140625" style="15" bestFit="1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817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786</v>
      </c>
      <c r="B3" s="2856"/>
      <c r="C3" s="3121" t="s">
        <v>818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3019" t="s">
        <v>787</v>
      </c>
      <c r="B5" s="4121"/>
      <c r="C5" s="3020" t="s">
        <v>994</v>
      </c>
      <c r="D5" s="3020"/>
      <c r="E5" s="3020"/>
      <c r="F5" s="3020"/>
      <c r="G5" s="3020"/>
      <c r="H5" s="3020"/>
      <c r="I5" s="3020"/>
      <c r="J5" s="3020"/>
      <c r="K5" s="3020"/>
      <c r="L5" s="3020"/>
      <c r="M5" s="3020"/>
      <c r="N5" s="3020"/>
      <c r="O5" s="3020"/>
      <c r="P5" s="3021"/>
      <c r="Q5" s="3019" t="s">
        <v>564</v>
      </c>
      <c r="R5" s="3020"/>
      <c r="S5" s="3021"/>
    </row>
    <row r="6" spans="1:19" ht="21.75" customHeight="1">
      <c r="A6" s="2871" t="s">
        <v>62</v>
      </c>
      <c r="B6" s="2872"/>
      <c r="C6" s="1075" t="s">
        <v>815</v>
      </c>
      <c r="D6" s="1075"/>
      <c r="E6" s="1075"/>
      <c r="F6" s="1075"/>
      <c r="G6" s="1075"/>
      <c r="H6" s="1075"/>
      <c r="I6" s="1075"/>
      <c r="J6" s="1075"/>
      <c r="K6" s="1075"/>
      <c r="L6" s="1075"/>
      <c r="M6" s="1075"/>
      <c r="N6" s="1075"/>
      <c r="O6" s="1075"/>
      <c r="P6" s="1076"/>
      <c r="Q6" s="3460" t="s">
        <v>391</v>
      </c>
      <c r="R6" s="3461"/>
      <c r="S6" s="3462"/>
    </row>
    <row r="7" spans="1:19" ht="21.75" customHeight="1">
      <c r="A7" s="2993"/>
      <c r="B7" s="2994"/>
      <c r="C7" s="4122" t="s">
        <v>816</v>
      </c>
      <c r="D7" s="4122"/>
      <c r="E7" s="4122"/>
      <c r="F7" s="4122"/>
      <c r="G7" s="4122"/>
      <c r="H7" s="4122"/>
      <c r="I7" s="4122"/>
      <c r="J7" s="4122"/>
      <c r="K7" s="4122"/>
      <c r="L7" s="4122"/>
      <c r="M7" s="4122"/>
      <c r="N7" s="4122"/>
      <c r="O7" s="4122"/>
      <c r="P7" s="4123"/>
      <c r="Q7" s="1072" t="s">
        <v>613</v>
      </c>
      <c r="R7" s="80"/>
      <c r="S7" s="390"/>
    </row>
    <row r="8" spans="1:19">
      <c r="A8" s="2993"/>
      <c r="B8" s="2994"/>
      <c r="C8" s="3110" t="s">
        <v>300</v>
      </c>
      <c r="D8" s="3110"/>
      <c r="E8" s="3110"/>
      <c r="F8" s="3110"/>
      <c r="G8" s="3110"/>
      <c r="H8" s="3110"/>
      <c r="I8" s="3110"/>
      <c r="J8" s="3110"/>
      <c r="K8" s="3110"/>
      <c r="L8" s="3110"/>
      <c r="M8" s="3110"/>
      <c r="N8" s="3110"/>
      <c r="O8" s="3110"/>
      <c r="P8" s="3133"/>
      <c r="Q8" s="2954" t="s">
        <v>59</v>
      </c>
      <c r="R8" s="2955"/>
      <c r="S8" s="2956"/>
    </row>
    <row r="9" spans="1:19">
      <c r="A9" s="2993"/>
      <c r="B9" s="2994"/>
      <c r="C9" s="3738" t="s">
        <v>821</v>
      </c>
      <c r="D9" s="3738"/>
      <c r="E9" s="3739"/>
      <c r="F9" s="3739"/>
      <c r="G9" s="3739"/>
      <c r="H9" s="3739"/>
      <c r="I9" s="3739"/>
      <c r="J9" s="3739"/>
      <c r="K9" s="3739"/>
      <c r="L9" s="3739"/>
      <c r="M9" s="3739"/>
      <c r="N9" s="3739"/>
      <c r="O9" s="3739"/>
      <c r="P9" s="3739"/>
      <c r="Q9" s="496"/>
      <c r="R9" s="456"/>
      <c r="S9" s="629"/>
    </row>
    <row r="10" spans="1:19">
      <c r="A10" s="2993"/>
      <c r="B10" s="2994"/>
      <c r="C10" s="1028" t="s">
        <v>822</v>
      </c>
      <c r="D10" s="1028"/>
      <c r="E10" s="1029"/>
      <c r="F10" s="1029"/>
      <c r="G10" s="1029"/>
      <c r="H10" s="1029"/>
      <c r="I10" s="1029"/>
      <c r="J10" s="1029"/>
      <c r="K10" s="1029"/>
      <c r="L10" s="1029"/>
      <c r="M10" s="1029"/>
      <c r="N10" s="1029"/>
      <c r="O10" s="1029"/>
      <c r="P10" s="1029"/>
      <c r="Q10" s="1089"/>
      <c r="R10" s="1090"/>
      <c r="S10" s="277"/>
    </row>
    <row r="11" spans="1:19" ht="24.75" thickBot="1">
      <c r="A11" s="2873"/>
      <c r="B11" s="2874"/>
      <c r="C11" s="1077" t="s">
        <v>301</v>
      </c>
      <c r="D11" s="1078"/>
      <c r="E11" s="1079"/>
      <c r="F11" s="1079"/>
      <c r="G11" s="1079"/>
      <c r="H11" s="1079"/>
      <c r="I11" s="1079"/>
      <c r="J11" s="1079"/>
      <c r="K11" s="1079"/>
      <c r="L11" s="1079"/>
      <c r="M11" s="1079"/>
      <c r="N11" s="1079"/>
      <c r="O11" s="1079"/>
      <c r="P11" s="1080"/>
      <c r="Q11" s="921"/>
      <c r="R11" s="922"/>
      <c r="S11" s="984"/>
    </row>
    <row r="12" spans="1:19" ht="24.75" thickBot="1">
      <c r="A12" s="2903" t="s">
        <v>499</v>
      </c>
      <c r="B12" s="2904"/>
      <c r="C12" s="2905"/>
      <c r="D12" s="202" t="s">
        <v>585</v>
      </c>
      <c r="E12" s="2910" t="s">
        <v>582</v>
      </c>
      <c r="F12" s="2910"/>
      <c r="G12" s="2910"/>
      <c r="H12" s="2910"/>
      <c r="I12" s="2910"/>
      <c r="J12" s="2910"/>
      <c r="K12" s="2910"/>
      <c r="L12" s="2910"/>
      <c r="M12" s="2910"/>
      <c r="N12" s="2910"/>
      <c r="O12" s="2910"/>
      <c r="P12" s="2924"/>
      <c r="Q12" s="324" t="s">
        <v>525</v>
      </c>
      <c r="R12" s="325"/>
      <c r="S12" s="326" t="s">
        <v>502</v>
      </c>
    </row>
    <row r="13" spans="1:19" ht="24.75" thickBot="1">
      <c r="A13" s="2906"/>
      <c r="B13" s="2907"/>
      <c r="C13" s="2908"/>
      <c r="D13" s="165" t="s">
        <v>486</v>
      </c>
      <c r="E13" s="293" t="s">
        <v>0</v>
      </c>
      <c r="F13" s="788" t="s">
        <v>1</v>
      </c>
      <c r="G13" s="459" t="s">
        <v>2</v>
      </c>
      <c r="H13" s="294" t="s">
        <v>3</v>
      </c>
      <c r="I13" s="294" t="s">
        <v>4</v>
      </c>
      <c r="J13" s="294" t="s">
        <v>5</v>
      </c>
      <c r="K13" s="294" t="s">
        <v>6</v>
      </c>
      <c r="L13" s="294" t="s">
        <v>7</v>
      </c>
      <c r="M13" s="294" t="s">
        <v>8</v>
      </c>
      <c r="N13" s="294" t="s">
        <v>9</v>
      </c>
      <c r="O13" s="294" t="s">
        <v>10</v>
      </c>
      <c r="P13" s="296" t="s">
        <v>11</v>
      </c>
      <c r="Q13" s="2951" t="s">
        <v>627</v>
      </c>
      <c r="R13" s="3117"/>
      <c r="S13" s="512" t="s">
        <v>628</v>
      </c>
    </row>
    <row r="14" spans="1:19">
      <c r="A14" s="4124" t="s">
        <v>302</v>
      </c>
      <c r="B14" s="4125"/>
      <c r="C14" s="4126"/>
      <c r="D14" s="729">
        <v>10</v>
      </c>
      <c r="E14" s="730"/>
      <c r="F14" s="789"/>
      <c r="G14" s="731">
        <v>5</v>
      </c>
      <c r="H14" s="732">
        <v>5</v>
      </c>
      <c r="I14" s="730"/>
      <c r="J14" s="733"/>
      <c r="K14" s="730"/>
      <c r="L14" s="730"/>
      <c r="M14" s="730"/>
      <c r="N14" s="730"/>
      <c r="O14" s="730"/>
      <c r="P14" s="734"/>
      <c r="Q14" s="2964"/>
      <c r="R14" s="3098"/>
      <c r="S14" s="187" t="s">
        <v>629</v>
      </c>
    </row>
    <row r="15" spans="1:19">
      <c r="A15" s="3114" t="s">
        <v>630</v>
      </c>
      <c r="B15" s="3115"/>
      <c r="C15" s="3116"/>
      <c r="D15" s="274">
        <v>20</v>
      </c>
      <c r="E15" s="219"/>
      <c r="F15" s="77"/>
      <c r="G15" s="223">
        <v>10</v>
      </c>
      <c r="H15" s="1283">
        <v>10</v>
      </c>
      <c r="I15" s="77"/>
      <c r="J15" s="232"/>
      <c r="K15" s="77"/>
      <c r="L15" s="77"/>
      <c r="M15" s="77"/>
      <c r="N15" s="77"/>
      <c r="O15" s="77"/>
      <c r="P15" s="78"/>
      <c r="Q15" s="2964"/>
      <c r="R15" s="3098"/>
      <c r="S15" s="187"/>
    </row>
    <row r="16" spans="1:19">
      <c r="A16" s="1164" t="s">
        <v>908</v>
      </c>
      <c r="B16" s="1165"/>
      <c r="C16" s="1166"/>
      <c r="D16" s="274">
        <v>15</v>
      </c>
      <c r="E16" s="219"/>
      <c r="F16" s="220"/>
      <c r="G16" s="223"/>
      <c r="H16" s="1283"/>
      <c r="I16" s="77"/>
      <c r="J16" s="232"/>
      <c r="K16" s="77"/>
      <c r="L16" s="229">
        <v>8</v>
      </c>
      <c r="M16" s="229">
        <v>7.5</v>
      </c>
      <c r="N16" s="77"/>
      <c r="O16" s="77"/>
      <c r="P16" s="78"/>
      <c r="Q16" s="1161"/>
      <c r="R16" s="1162"/>
      <c r="S16" s="187"/>
    </row>
    <row r="17" spans="1:19" ht="24.75" thickBot="1">
      <c r="A17" s="3722" t="s">
        <v>909</v>
      </c>
      <c r="B17" s="3723"/>
      <c r="C17" s="3724"/>
      <c r="D17" s="274">
        <v>20</v>
      </c>
      <c r="E17" s="219"/>
      <c r="F17" s="220"/>
      <c r="G17" s="219"/>
      <c r="H17" s="505"/>
      <c r="I17" s="225"/>
      <c r="J17" s="228"/>
      <c r="K17" s="225"/>
      <c r="L17" s="77"/>
      <c r="M17" s="229">
        <v>5</v>
      </c>
      <c r="N17" s="229">
        <v>5</v>
      </c>
      <c r="O17" s="229">
        <v>5</v>
      </c>
      <c r="P17" s="233">
        <v>5</v>
      </c>
      <c r="Q17" s="3103"/>
      <c r="R17" s="3105"/>
      <c r="S17" s="365"/>
    </row>
    <row r="18" spans="1:19" ht="24.75" thickBot="1">
      <c r="A18" s="3114" t="s">
        <v>910</v>
      </c>
      <c r="B18" s="3115"/>
      <c r="C18" s="3116"/>
      <c r="D18" s="199">
        <v>15</v>
      </c>
      <c r="E18" s="219"/>
      <c r="F18" s="220"/>
      <c r="G18" s="219"/>
      <c r="H18" s="568"/>
      <c r="I18" s="77"/>
      <c r="J18" s="232"/>
      <c r="K18" s="225"/>
      <c r="L18" s="225"/>
      <c r="M18" s="77"/>
      <c r="N18" s="77"/>
      <c r="O18" s="229">
        <v>5</v>
      </c>
      <c r="P18" s="233">
        <v>5</v>
      </c>
      <c r="Q18" s="324" t="s">
        <v>510</v>
      </c>
      <c r="R18" s="325"/>
      <c r="S18" s="517"/>
    </row>
    <row r="19" spans="1:19">
      <c r="A19" s="3052" t="s">
        <v>303</v>
      </c>
      <c r="B19" s="3053"/>
      <c r="C19" s="3054"/>
      <c r="D19" s="200">
        <v>10</v>
      </c>
      <c r="E19" s="77"/>
      <c r="F19" s="231"/>
      <c r="G19" s="77"/>
      <c r="H19" s="568"/>
      <c r="I19" s="77"/>
      <c r="J19" s="232"/>
      <c r="K19" s="77"/>
      <c r="L19" s="77"/>
      <c r="M19" s="229">
        <v>2.5</v>
      </c>
      <c r="N19" s="1283">
        <v>2.5</v>
      </c>
      <c r="O19" s="229">
        <v>2.5</v>
      </c>
      <c r="P19" s="233">
        <v>2.5</v>
      </c>
      <c r="Q19" s="2951" t="s">
        <v>734</v>
      </c>
      <c r="R19" s="2952"/>
      <c r="S19" s="188"/>
    </row>
    <row r="20" spans="1:19" ht="24.75" thickBot="1">
      <c r="A20" s="3155"/>
      <c r="B20" s="3156"/>
      <c r="C20" s="3157"/>
      <c r="D20" s="200"/>
      <c r="E20" s="77"/>
      <c r="F20" s="231"/>
      <c r="G20" s="77"/>
      <c r="H20" s="568"/>
      <c r="I20" s="77"/>
      <c r="J20" s="232"/>
      <c r="K20" s="77"/>
      <c r="L20" s="77"/>
      <c r="M20" s="77"/>
      <c r="N20" s="77"/>
      <c r="O20" s="77"/>
      <c r="P20" s="78"/>
      <c r="Q20" s="73"/>
      <c r="R20" s="74"/>
      <c r="S20" s="75"/>
    </row>
    <row r="21" spans="1:19" ht="24.75" thickBot="1">
      <c r="A21" s="3155"/>
      <c r="B21" s="3156"/>
      <c r="C21" s="3157"/>
      <c r="D21" s="200"/>
      <c r="E21" s="77"/>
      <c r="F21" s="231"/>
      <c r="G21" s="77"/>
      <c r="H21" s="568"/>
      <c r="I21" s="77"/>
      <c r="J21" s="232"/>
      <c r="K21" s="77"/>
      <c r="L21" s="77"/>
      <c r="M21" s="77"/>
      <c r="N21" s="77"/>
      <c r="O21" s="77"/>
      <c r="P21" s="78"/>
      <c r="Q21" s="324" t="s">
        <v>511</v>
      </c>
      <c r="R21" s="325"/>
      <c r="S21" s="517"/>
    </row>
    <row r="22" spans="1:19">
      <c r="A22" s="3155"/>
      <c r="B22" s="3156"/>
      <c r="C22" s="3157"/>
      <c r="D22" s="200"/>
      <c r="E22" s="225"/>
      <c r="F22" s="226"/>
      <c r="G22" s="225"/>
      <c r="H22" s="226"/>
      <c r="I22" s="225"/>
      <c r="J22" s="228"/>
      <c r="K22" s="225"/>
      <c r="L22" s="225"/>
      <c r="M22" s="225"/>
      <c r="N22" s="225"/>
      <c r="O22" s="225"/>
      <c r="P22" s="230"/>
      <c r="Q22" s="121" t="s">
        <v>149</v>
      </c>
      <c r="R22" s="208"/>
      <c r="S22" s="188"/>
    </row>
    <row r="23" spans="1:19" ht="24.75" thickBot="1">
      <c r="A23" s="3155"/>
      <c r="B23" s="3156"/>
      <c r="C23" s="3157"/>
      <c r="D23" s="200"/>
      <c r="E23" s="77"/>
      <c r="F23" s="231"/>
      <c r="G23" s="77"/>
      <c r="H23" s="231"/>
      <c r="I23" s="77"/>
      <c r="J23" s="232"/>
      <c r="K23" s="77"/>
      <c r="L23" s="77"/>
      <c r="M23" s="77"/>
      <c r="N23" s="77"/>
      <c r="O23" s="77"/>
      <c r="P23" s="78"/>
      <c r="Q23" s="73"/>
      <c r="R23" s="74"/>
      <c r="S23" s="75"/>
    </row>
    <row r="24" spans="1:19">
      <c r="A24" s="3155"/>
      <c r="B24" s="3156"/>
      <c r="C24" s="3157"/>
      <c r="D24" s="200"/>
      <c r="E24" s="77"/>
      <c r="F24" s="231"/>
      <c r="G24" s="77"/>
      <c r="H24" s="231"/>
      <c r="I24" s="77"/>
      <c r="J24" s="232"/>
      <c r="K24" s="77"/>
      <c r="L24" s="77"/>
      <c r="M24" s="77"/>
      <c r="N24" s="77"/>
      <c r="O24" s="77"/>
      <c r="P24" s="78"/>
      <c r="Q24" s="2868" t="s">
        <v>504</v>
      </c>
      <c r="R24" s="2869"/>
      <c r="S24" s="2870"/>
    </row>
    <row r="25" spans="1:19">
      <c r="A25" s="3155"/>
      <c r="B25" s="3156"/>
      <c r="C25" s="3157"/>
      <c r="D25" s="200"/>
      <c r="E25" s="77"/>
      <c r="F25" s="231"/>
      <c r="G25" s="77"/>
      <c r="H25" s="231"/>
      <c r="I25" s="77"/>
      <c r="J25" s="232"/>
      <c r="K25" s="77"/>
      <c r="L25" s="77"/>
      <c r="M25" s="77"/>
      <c r="N25" s="77"/>
      <c r="O25" s="77"/>
      <c r="P25" s="78"/>
      <c r="Q25" s="3664" t="s">
        <v>12</v>
      </c>
      <c r="R25" s="3665"/>
      <c r="S25" s="82" t="s">
        <v>13</v>
      </c>
    </row>
    <row r="26" spans="1:19">
      <c r="A26" s="3155"/>
      <c r="B26" s="3156"/>
      <c r="C26" s="3157"/>
      <c r="D26" s="166"/>
      <c r="E26" s="83"/>
      <c r="F26" s="84"/>
      <c r="G26" s="83"/>
      <c r="H26" s="84"/>
      <c r="I26" s="83"/>
      <c r="J26" s="85"/>
      <c r="K26" s="83"/>
      <c r="L26" s="83"/>
      <c r="M26" s="83"/>
      <c r="N26" s="83"/>
      <c r="O26" s="83"/>
      <c r="P26" s="87"/>
      <c r="Q26" s="3283"/>
      <c r="R26" s="3284"/>
      <c r="S26" s="86"/>
    </row>
    <row r="27" spans="1:19" ht="24.75" thickBot="1">
      <c r="A27" s="3155"/>
      <c r="B27" s="3156"/>
      <c r="C27" s="3157"/>
      <c r="D27" s="166"/>
      <c r="E27" s="83"/>
      <c r="F27" s="84"/>
      <c r="G27" s="83"/>
      <c r="H27" s="84"/>
      <c r="I27" s="83"/>
      <c r="J27" s="85"/>
      <c r="K27" s="83"/>
      <c r="L27" s="83"/>
      <c r="M27" s="83"/>
      <c r="N27" s="83"/>
      <c r="O27" s="83"/>
      <c r="P27" s="87"/>
      <c r="Q27" s="2968" t="s">
        <v>14</v>
      </c>
      <c r="R27" s="2969"/>
      <c r="S27" s="864">
        <f>Q26+S26</f>
        <v>0</v>
      </c>
    </row>
    <row r="28" spans="1:19" ht="24.75" thickBot="1">
      <c r="A28" s="3003"/>
      <c r="B28" s="3004"/>
      <c r="C28" s="3005"/>
      <c r="D28" s="167"/>
      <c r="E28" s="88"/>
      <c r="F28" s="89"/>
      <c r="G28" s="88"/>
      <c r="H28" s="89"/>
      <c r="I28" s="88"/>
      <c r="J28" s="90"/>
      <c r="K28" s="88"/>
      <c r="L28" s="88"/>
      <c r="M28" s="88"/>
      <c r="N28" s="88"/>
      <c r="O28" s="88"/>
      <c r="P28" s="91"/>
      <c r="Q28" s="3035" t="s">
        <v>563</v>
      </c>
      <c r="R28" s="3036"/>
      <c r="S28" s="3037"/>
    </row>
    <row r="29" spans="1:19">
      <c r="A29" s="2894" t="s">
        <v>61</v>
      </c>
      <c r="B29" s="2895"/>
      <c r="C29" s="2896"/>
      <c r="D29" s="92">
        <f>SUM(D14:D28)</f>
        <v>90</v>
      </c>
      <c r="E29" s="93"/>
      <c r="F29" s="94"/>
      <c r="G29" s="93"/>
      <c r="H29" s="94"/>
      <c r="I29" s="93"/>
      <c r="J29" s="94"/>
      <c r="K29" s="95"/>
      <c r="L29" s="95"/>
      <c r="M29" s="95"/>
      <c r="N29" s="95"/>
      <c r="O29" s="95"/>
      <c r="P29" s="96"/>
      <c r="Q29" s="3581"/>
      <c r="R29" s="4057"/>
      <c r="S29" s="3996"/>
    </row>
    <row r="30" spans="1:19">
      <c r="A30" s="2885" t="s">
        <v>484</v>
      </c>
      <c r="B30" s="2886"/>
      <c r="C30" s="2887"/>
      <c r="D30" s="172" t="s">
        <v>68</v>
      </c>
      <c r="E30" s="97">
        <f>SUM(E14:E28)</f>
        <v>0</v>
      </c>
      <c r="F30" s="97">
        <f>SUM(F14:F28)</f>
        <v>0</v>
      </c>
      <c r="G30" s="97">
        <f>SUM(G14:G28)</f>
        <v>15</v>
      </c>
      <c r="H30" s="97">
        <f>SUM(H14:H28)</f>
        <v>15</v>
      </c>
      <c r="I30" s="97">
        <f>SUM(I17:I28)</f>
        <v>0</v>
      </c>
      <c r="J30" s="97">
        <f t="shared" ref="J30:N30" si="0">SUM(J17:J28)</f>
        <v>0</v>
      </c>
      <c r="K30" s="97">
        <f>SUM(K17:K28)</f>
        <v>0</v>
      </c>
      <c r="L30" s="97">
        <f>SUM(L17:L28)</f>
        <v>0</v>
      </c>
      <c r="M30" s="97">
        <f t="shared" si="0"/>
        <v>7.5</v>
      </c>
      <c r="N30" s="97">
        <f t="shared" si="0"/>
        <v>7.5</v>
      </c>
      <c r="O30" s="97">
        <f>SUM(O17:O28)</f>
        <v>12.5</v>
      </c>
      <c r="P30" s="98">
        <f>SUM(P17:P28)</f>
        <v>12.5</v>
      </c>
      <c r="Q30" s="2891"/>
      <c r="R30" s="2892"/>
      <c r="S30" s="2893"/>
    </row>
    <row r="31" spans="1:19">
      <c r="A31" s="2888"/>
      <c r="B31" s="2889"/>
      <c r="C31" s="2890"/>
      <c r="D31" s="175" t="s">
        <v>69</v>
      </c>
      <c r="E31" s="99">
        <f>E30</f>
        <v>0</v>
      </c>
      <c r="F31" s="97">
        <f>SUM(E30:F30)</f>
        <v>0</v>
      </c>
      <c r="G31" s="97">
        <f>SUM(E30:G30)</f>
        <v>15</v>
      </c>
      <c r="H31" s="97">
        <f>SUM(E30:H30)</f>
        <v>30</v>
      </c>
      <c r="I31" s="97">
        <f>SUM(E30:I30)</f>
        <v>30</v>
      </c>
      <c r="J31" s="97">
        <f>SUM(E30:J30)</f>
        <v>30</v>
      </c>
      <c r="K31" s="97">
        <f>SUM(E30:K30)</f>
        <v>30</v>
      </c>
      <c r="L31" s="97">
        <f>SUM(E30:L30)</f>
        <v>30</v>
      </c>
      <c r="M31" s="97">
        <f>SUM(E30:M30)</f>
        <v>37.5</v>
      </c>
      <c r="N31" s="97">
        <f>SUM(E30:N30)</f>
        <v>45</v>
      </c>
      <c r="O31" s="97">
        <f>SUM(E30:O30)</f>
        <v>57.5</v>
      </c>
      <c r="P31" s="98">
        <f>SUM(E30:P30)</f>
        <v>70</v>
      </c>
      <c r="Q31" s="3038"/>
      <c r="R31" s="3039"/>
      <c r="S31" s="3040"/>
    </row>
    <row r="32" spans="1:19">
      <c r="A32" s="2831" t="s">
        <v>487</v>
      </c>
      <c r="B32" s="2832"/>
      <c r="C32" s="2833"/>
      <c r="D32" s="177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3"/>
      <c r="Q32" s="4127" t="s">
        <v>813</v>
      </c>
      <c r="R32" s="4128"/>
      <c r="S32" s="2839">
        <f>P33</f>
        <v>0</v>
      </c>
    </row>
    <row r="33" spans="1:19" ht="24.75" thickBot="1">
      <c r="A33" s="2834"/>
      <c r="B33" s="2835"/>
      <c r="C33" s="2836"/>
      <c r="D33" s="182" t="s">
        <v>72</v>
      </c>
      <c r="E33" s="104">
        <f>E32</f>
        <v>0</v>
      </c>
      <c r="F33" s="105">
        <f>SUM(E32:F32)</f>
        <v>0</v>
      </c>
      <c r="G33" s="105">
        <f>SUM(E32:G32)</f>
        <v>0</v>
      </c>
      <c r="H33" s="105">
        <f>SUM(E32:H32)</f>
        <v>0</v>
      </c>
      <c r="I33" s="105">
        <f>SUM(E32:I32)</f>
        <v>0</v>
      </c>
      <c r="J33" s="105">
        <f>SUM(E32:J32)</f>
        <v>0</v>
      </c>
      <c r="K33" s="105">
        <f>SUM(E32:K32)</f>
        <v>0</v>
      </c>
      <c r="L33" s="105">
        <f>SUM(E32:L32)</f>
        <v>0</v>
      </c>
      <c r="M33" s="105">
        <f>SUM(E32:M32)</f>
        <v>0</v>
      </c>
      <c r="N33" s="105">
        <f>SUM(E32:N32)</f>
        <v>0</v>
      </c>
      <c r="O33" s="105">
        <f>SUM(E32:O32)</f>
        <v>0</v>
      </c>
      <c r="P33" s="106">
        <f>SUM(E32:P32)</f>
        <v>0</v>
      </c>
      <c r="Q33" s="197" t="s">
        <v>814</v>
      </c>
      <c r="R33" s="201"/>
      <c r="S33" s="2840"/>
    </row>
    <row r="34" spans="1:19" hidden="1">
      <c r="Q34" s="2847" t="s">
        <v>719</v>
      </c>
      <c r="R34" s="2847"/>
      <c r="S34" s="2847"/>
    </row>
    <row r="35" spans="1:19" hidden="1">
      <c r="Q35" s="458"/>
      <c r="R35" s="865"/>
      <c r="S35" s="275"/>
    </row>
    <row r="36" spans="1:19" hidden="1">
      <c r="Q36" s="2829" t="s">
        <v>720</v>
      </c>
      <c r="R36" s="2829"/>
      <c r="S36" s="2829"/>
    </row>
    <row r="37" spans="1:19" hidden="1">
      <c r="Q37" s="2830" t="s">
        <v>732</v>
      </c>
      <c r="R37" s="2830"/>
      <c r="S37" s="2830"/>
    </row>
  </sheetData>
  <mergeCells count="50">
    <mergeCell ref="Q37:S37"/>
    <mergeCell ref="Q34:S34"/>
    <mergeCell ref="Q36:S36"/>
    <mergeCell ref="C5:P5"/>
    <mergeCell ref="Q5:S5"/>
    <mergeCell ref="Q24:S24"/>
    <mergeCell ref="A15:C15"/>
    <mergeCell ref="Q15:R15"/>
    <mergeCell ref="A17:C17"/>
    <mergeCell ref="Q17:R17"/>
    <mergeCell ref="A18:C18"/>
    <mergeCell ref="A19:C19"/>
    <mergeCell ref="Q19:R19"/>
    <mergeCell ref="A20:C20"/>
    <mergeCell ref="A21:C21"/>
    <mergeCell ref="A22:C22"/>
    <mergeCell ref="A6:B11"/>
    <mergeCell ref="Q6:S6"/>
    <mergeCell ref="C8:P8"/>
    <mergeCell ref="C9:P9"/>
    <mergeCell ref="Q8:S8"/>
    <mergeCell ref="A32:C33"/>
    <mergeCell ref="Q32:R32"/>
    <mergeCell ref="S32:S33"/>
    <mergeCell ref="A28:C28"/>
    <mergeCell ref="Q28:S28"/>
    <mergeCell ref="A29:C29"/>
    <mergeCell ref="A14:C14"/>
    <mergeCell ref="Q29:S29"/>
    <mergeCell ref="A30:C31"/>
    <mergeCell ref="Q14:R14"/>
    <mergeCell ref="A12:C13"/>
    <mergeCell ref="E12:P12"/>
    <mergeCell ref="Q13:R13"/>
    <mergeCell ref="A1:S1"/>
    <mergeCell ref="A2:S2"/>
    <mergeCell ref="A3:B4"/>
    <mergeCell ref="Q30:S30"/>
    <mergeCell ref="Q31:S31"/>
    <mergeCell ref="A5:B5"/>
    <mergeCell ref="C7:P7"/>
    <mergeCell ref="C3:S4"/>
    <mergeCell ref="A27:C27"/>
    <mergeCell ref="Q27:R27"/>
    <mergeCell ref="A23:C23"/>
    <mergeCell ref="A24:C24"/>
    <mergeCell ref="A25:C25"/>
    <mergeCell ref="Q25:R25"/>
    <mergeCell ref="A26:C26"/>
    <mergeCell ref="Q26:R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 scaleWithDoc="0" alignWithMargins="0">
    <oddHeader>&amp;R&amp;"Angsana New,ธรรมดา"&amp;18 41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T40"/>
  <sheetViews>
    <sheetView view="pageBreakPreview" topLeftCell="A4" zoomScale="60" zoomScaleNormal="90" zoomScalePageLayoutView="90" workbookViewId="0">
      <selection activeCell="A5" sqref="A5:P6"/>
    </sheetView>
  </sheetViews>
  <sheetFormatPr defaultColWidth="8.5703125" defaultRowHeight="24"/>
  <cols>
    <col min="1" max="1" width="15.140625" style="15" customWidth="1"/>
    <col min="2" max="2" width="13.5703125" style="15" customWidth="1"/>
    <col min="3" max="3" width="20.42578125" style="15" customWidth="1"/>
    <col min="4" max="4" width="16.85546875" style="15" customWidth="1"/>
    <col min="5" max="5" width="3.85546875" style="15" customWidth="1"/>
    <col min="6" max="6" width="4" style="15" customWidth="1"/>
    <col min="7" max="7" width="3.5703125" style="15" customWidth="1"/>
    <col min="8" max="8" width="4" style="15" customWidth="1"/>
    <col min="9" max="9" width="3.85546875" style="15" customWidth="1"/>
    <col min="10" max="10" width="4" style="15" customWidth="1"/>
    <col min="11" max="11" width="4.42578125" style="15" bestFit="1" customWidth="1"/>
    <col min="12" max="12" width="4.140625" style="15" bestFit="1" customWidth="1"/>
    <col min="13" max="13" width="4.85546875" style="15" bestFit="1" customWidth="1"/>
    <col min="14" max="14" width="3.85546875" style="15" bestFit="1" customWidth="1"/>
    <col min="15" max="15" width="4" style="15" bestFit="1" customWidth="1"/>
    <col min="16" max="16" width="5.85546875" style="15" bestFit="1" customWidth="1"/>
    <col min="17" max="17" width="18.5703125" style="15" customWidth="1"/>
    <col min="18" max="18" width="21.42578125" style="15" customWidth="1"/>
    <col min="19" max="19" width="14" style="15" customWidth="1"/>
    <col min="20" max="16384" width="8.5703125" style="15"/>
  </cols>
  <sheetData>
    <row r="1" spans="1:20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20" ht="24.75" thickBot="1">
      <c r="A2" s="2996" t="s">
        <v>482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20">
      <c r="A3" s="2855" t="s">
        <v>786</v>
      </c>
      <c r="B3" s="2856"/>
      <c r="C3" s="3031" t="s">
        <v>346</v>
      </c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20" ht="24.75" thickBot="1">
      <c r="A4" s="3028"/>
      <c r="B4" s="3029"/>
      <c r="C4" s="3203"/>
      <c r="D4" s="3203"/>
      <c r="E4" s="3203"/>
      <c r="F4" s="3203"/>
      <c r="G4" s="3203"/>
      <c r="H4" s="3203"/>
      <c r="I4" s="3203"/>
      <c r="J4" s="3203"/>
      <c r="K4" s="3203"/>
      <c r="L4" s="3203"/>
      <c r="M4" s="3203"/>
      <c r="N4" s="3203"/>
      <c r="O4" s="3203"/>
      <c r="P4" s="3203"/>
      <c r="Q4" s="3203"/>
      <c r="R4" s="3203"/>
      <c r="S4" s="3204"/>
    </row>
    <row r="5" spans="1:20">
      <c r="A5" s="2941" t="s">
        <v>787</v>
      </c>
      <c r="B5" s="2942"/>
      <c r="C5" s="2926" t="s">
        <v>995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2868" t="s">
        <v>564</v>
      </c>
      <c r="R5" s="2869"/>
      <c r="S5" s="2870"/>
    </row>
    <row r="6" spans="1:20">
      <c r="A6" s="2943"/>
      <c r="B6" s="2944"/>
      <c r="C6" s="2980"/>
      <c r="D6" s="2980"/>
      <c r="E6" s="2980"/>
      <c r="F6" s="2980"/>
      <c r="G6" s="2980"/>
      <c r="H6" s="2980"/>
      <c r="I6" s="2980"/>
      <c r="J6" s="2980"/>
      <c r="K6" s="2980"/>
      <c r="L6" s="2980"/>
      <c r="M6" s="2980"/>
      <c r="N6" s="2980"/>
      <c r="O6" s="2980"/>
      <c r="P6" s="2995"/>
      <c r="Q6" s="2921" t="s">
        <v>159</v>
      </c>
      <c r="R6" s="2922"/>
      <c r="S6" s="2923"/>
    </row>
    <row r="7" spans="1:20">
      <c r="A7" s="2993" t="s">
        <v>62</v>
      </c>
      <c r="B7" s="2994"/>
      <c r="C7" s="2875" t="s">
        <v>304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73" t="s">
        <v>613</v>
      </c>
      <c r="R7" s="74"/>
      <c r="S7" s="75"/>
    </row>
    <row r="8" spans="1:20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2"/>
      <c r="S8" s="3043"/>
    </row>
    <row r="9" spans="1:20" ht="24.75" thickBot="1">
      <c r="A9" s="2903" t="s">
        <v>499</v>
      </c>
      <c r="B9" s="2904"/>
      <c r="C9" s="2904"/>
      <c r="D9" s="202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20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2951" t="s">
        <v>305</v>
      </c>
      <c r="R10" s="3117"/>
      <c r="S10" s="512" t="s">
        <v>78</v>
      </c>
    </row>
    <row r="11" spans="1:20">
      <c r="A11" s="4129" t="s">
        <v>306</v>
      </c>
      <c r="B11" s="4130"/>
      <c r="C11" s="4131"/>
      <c r="D11" s="274">
        <v>30</v>
      </c>
      <c r="E11" s="219"/>
      <c r="F11" s="1081"/>
      <c r="G11" s="221">
        <v>10</v>
      </c>
      <c r="H11" s="223">
        <v>10</v>
      </c>
      <c r="I11" s="219"/>
      <c r="J11" s="222"/>
      <c r="K11" s="219"/>
      <c r="L11" s="219"/>
      <c r="M11" s="219"/>
      <c r="N11" s="219"/>
      <c r="O11" s="219"/>
      <c r="P11" s="218"/>
      <c r="Q11" s="2964" t="s">
        <v>307</v>
      </c>
      <c r="R11" s="3098"/>
      <c r="S11" s="187"/>
    </row>
    <row r="12" spans="1:20" ht="24.75" thickBot="1">
      <c r="A12" s="4129" t="s">
        <v>631</v>
      </c>
      <c r="B12" s="4130"/>
      <c r="C12" s="4131"/>
      <c r="D12" s="274">
        <v>10</v>
      </c>
      <c r="E12" s="219"/>
      <c r="F12" s="219"/>
      <c r="G12" s="393">
        <v>5</v>
      </c>
      <c r="H12" s="221">
        <v>5</v>
      </c>
      <c r="I12" s="219"/>
      <c r="J12" s="222"/>
      <c r="K12" s="219"/>
      <c r="L12" s="219"/>
      <c r="M12" s="219"/>
      <c r="N12" s="219"/>
      <c r="O12" s="219"/>
      <c r="P12" s="224"/>
      <c r="Q12" s="3103"/>
      <c r="R12" s="3105"/>
      <c r="S12" s="365"/>
    </row>
    <row r="13" spans="1:20" ht="24.75" thickBot="1">
      <c r="A13" s="4136" t="s">
        <v>632</v>
      </c>
      <c r="B13" s="4137"/>
      <c r="C13" s="4138"/>
      <c r="D13" s="199">
        <v>30</v>
      </c>
      <c r="E13" s="219"/>
      <c r="F13" s="220"/>
      <c r="G13" s="219"/>
      <c r="H13" s="357"/>
      <c r="I13" s="1266"/>
      <c r="J13" s="126"/>
      <c r="K13" s="124"/>
      <c r="L13" s="124"/>
      <c r="M13" s="124"/>
      <c r="N13" s="124"/>
      <c r="O13" s="124"/>
      <c r="P13" s="224"/>
      <c r="Q13" s="324" t="s">
        <v>510</v>
      </c>
      <c r="R13" s="325"/>
      <c r="S13" s="517"/>
    </row>
    <row r="14" spans="1:20">
      <c r="A14" s="4132" t="s">
        <v>911</v>
      </c>
      <c r="B14" s="4132"/>
      <c r="C14" s="4132"/>
      <c r="D14" s="1188"/>
      <c r="E14" s="219"/>
      <c r="F14" s="220"/>
      <c r="G14" s="219"/>
      <c r="H14" s="357"/>
      <c r="I14" s="225"/>
      <c r="J14" s="232"/>
      <c r="K14" s="229">
        <v>2.5</v>
      </c>
      <c r="L14" s="229">
        <v>2.5</v>
      </c>
      <c r="M14" s="229">
        <v>2.5</v>
      </c>
      <c r="N14" s="77"/>
      <c r="O14" s="77"/>
      <c r="P14" s="224"/>
      <c r="Q14" s="2951" t="s">
        <v>734</v>
      </c>
      <c r="R14" s="2952"/>
      <c r="S14" s="75"/>
    </row>
    <row r="15" spans="1:20" ht="24.75" thickBot="1">
      <c r="A15" s="4027" t="s">
        <v>912</v>
      </c>
      <c r="B15" s="4028"/>
      <c r="C15" s="4029"/>
      <c r="D15" s="199"/>
      <c r="E15" s="219"/>
      <c r="F15" s="220"/>
      <c r="G15" s="219"/>
      <c r="H15" s="357"/>
      <c r="I15" s="225"/>
      <c r="J15" s="232"/>
      <c r="K15" s="229">
        <v>2.5</v>
      </c>
      <c r="L15" s="229">
        <v>2.5</v>
      </c>
      <c r="M15" s="229">
        <v>2.5</v>
      </c>
      <c r="N15" s="77"/>
      <c r="O15" s="77"/>
      <c r="P15" s="224"/>
      <c r="Q15" s="73"/>
      <c r="R15" s="74"/>
      <c r="S15" s="390"/>
      <c r="T15" s="1069"/>
    </row>
    <row r="16" spans="1:20" ht="24.75" thickBot="1">
      <c r="A16" s="4027" t="s">
        <v>913</v>
      </c>
      <c r="B16" s="4028"/>
      <c r="C16" s="4029"/>
      <c r="D16" s="199"/>
      <c r="E16" s="219"/>
      <c r="F16" s="220"/>
      <c r="G16" s="219"/>
      <c r="H16" s="357"/>
      <c r="I16" s="225"/>
      <c r="J16" s="232"/>
      <c r="K16" s="229">
        <v>2.5</v>
      </c>
      <c r="L16" s="229">
        <v>2.5</v>
      </c>
      <c r="M16" s="229">
        <v>2.5</v>
      </c>
      <c r="N16" s="77"/>
      <c r="O16" s="77"/>
      <c r="P16" s="224"/>
      <c r="Q16" s="324" t="s">
        <v>511</v>
      </c>
      <c r="R16" s="325"/>
      <c r="S16" s="517"/>
    </row>
    <row r="17" spans="1:19" ht="43.5" customHeight="1">
      <c r="A17" s="4027" t="s">
        <v>914</v>
      </c>
      <c r="B17" s="4028"/>
      <c r="C17" s="4029"/>
      <c r="D17" s="199"/>
      <c r="E17" s="219"/>
      <c r="F17" s="220"/>
      <c r="G17" s="219"/>
      <c r="H17" s="357"/>
      <c r="I17" s="225"/>
      <c r="J17" s="232"/>
      <c r="K17" s="229">
        <v>2.5</v>
      </c>
      <c r="L17" s="229">
        <v>2.5</v>
      </c>
      <c r="M17" s="229">
        <v>2.5</v>
      </c>
      <c r="N17" s="77"/>
      <c r="O17" s="77"/>
      <c r="P17" s="224"/>
      <c r="Q17" s="121" t="s">
        <v>149</v>
      </c>
      <c r="R17" s="74"/>
      <c r="S17" s="75"/>
    </row>
    <row r="18" spans="1:19">
      <c r="A18" s="4008" t="s">
        <v>915</v>
      </c>
      <c r="B18" s="4056"/>
      <c r="C18" s="4009"/>
      <c r="D18" s="199">
        <v>15</v>
      </c>
      <c r="E18" s="219"/>
      <c r="F18" s="220"/>
      <c r="G18" s="219"/>
      <c r="H18" s="357"/>
      <c r="I18" s="225"/>
      <c r="J18" s="232"/>
      <c r="K18" s="77"/>
      <c r="L18" s="77"/>
      <c r="M18" s="77"/>
      <c r="N18" s="77"/>
      <c r="O18" s="77"/>
      <c r="P18" s="224"/>
      <c r="Q18" s="496"/>
      <c r="R18" s="80"/>
      <c r="S18" s="81"/>
    </row>
    <row r="19" spans="1:19" ht="24.75" thickBot="1">
      <c r="A19" s="1181" t="s">
        <v>895</v>
      </c>
      <c r="B19" s="1167"/>
      <c r="C19" s="1163"/>
      <c r="D19" s="199"/>
      <c r="E19" s="219"/>
      <c r="F19" s="220"/>
      <c r="G19" s="219"/>
      <c r="H19" s="357"/>
      <c r="I19" s="225"/>
      <c r="J19" s="232"/>
      <c r="K19" s="77"/>
      <c r="L19" s="77"/>
      <c r="M19" s="1287">
        <v>5</v>
      </c>
      <c r="N19" s="77"/>
      <c r="O19" s="77"/>
      <c r="P19" s="224"/>
      <c r="Q19" s="73"/>
      <c r="R19" s="74"/>
      <c r="S19" s="75"/>
    </row>
    <row r="20" spans="1:19" ht="24.75" thickBot="1">
      <c r="A20" s="1181" t="s">
        <v>896</v>
      </c>
      <c r="B20" s="1167"/>
      <c r="C20" s="1163"/>
      <c r="D20" s="199"/>
      <c r="E20" s="219"/>
      <c r="F20" s="220"/>
      <c r="G20" s="219"/>
      <c r="H20" s="357"/>
      <c r="I20" s="225"/>
      <c r="J20" s="232"/>
      <c r="K20" s="77"/>
      <c r="L20" s="77"/>
      <c r="M20" s="229">
        <v>2.5</v>
      </c>
      <c r="N20" s="229">
        <v>2.5</v>
      </c>
      <c r="O20" s="77"/>
      <c r="P20" s="224"/>
      <c r="Q20" s="3035" t="s">
        <v>504</v>
      </c>
      <c r="R20" s="3036"/>
      <c r="S20" s="3037"/>
    </row>
    <row r="21" spans="1:19">
      <c r="A21" s="1181" t="s">
        <v>897</v>
      </c>
      <c r="B21" s="1167"/>
      <c r="C21" s="1163"/>
      <c r="D21" s="199"/>
      <c r="E21" s="219"/>
      <c r="F21" s="220"/>
      <c r="G21" s="219"/>
      <c r="H21" s="357"/>
      <c r="I21" s="225"/>
      <c r="J21" s="232"/>
      <c r="K21" s="77"/>
      <c r="L21" s="77"/>
      <c r="M21" s="77"/>
      <c r="N21" s="1287">
        <v>5</v>
      </c>
      <c r="O21" s="77"/>
      <c r="P21" s="224"/>
      <c r="Q21" s="3055" t="s">
        <v>12</v>
      </c>
      <c r="R21" s="3056"/>
      <c r="S21" s="213" t="s">
        <v>13</v>
      </c>
    </row>
    <row r="22" spans="1:19">
      <c r="A22" s="4008" t="s">
        <v>916</v>
      </c>
      <c r="B22" s="4056"/>
      <c r="C22" s="4009"/>
      <c r="D22" s="200">
        <v>15</v>
      </c>
      <c r="E22" s="77"/>
      <c r="F22" s="231"/>
      <c r="G22" s="77"/>
      <c r="H22" s="226"/>
      <c r="I22" s="225"/>
      <c r="J22" s="232"/>
      <c r="K22" s="225"/>
      <c r="L22" s="225"/>
      <c r="M22" s="77"/>
      <c r="N22" s="77"/>
      <c r="O22" s="1287">
        <v>8</v>
      </c>
      <c r="P22" s="393">
        <v>7.5</v>
      </c>
      <c r="Q22" s="3283"/>
      <c r="R22" s="3284"/>
      <c r="S22" s="86"/>
    </row>
    <row r="23" spans="1:19" ht="24.75" thickBot="1">
      <c r="A23" s="4008" t="s">
        <v>917</v>
      </c>
      <c r="B23" s="4056"/>
      <c r="C23" s="4009"/>
      <c r="D23" s="200">
        <v>10</v>
      </c>
      <c r="E23" s="77"/>
      <c r="F23" s="231"/>
      <c r="G23" s="77"/>
      <c r="H23" s="231"/>
      <c r="I23" s="77"/>
      <c r="J23" s="232"/>
      <c r="K23" s="77"/>
      <c r="L23" s="77"/>
      <c r="M23" s="77"/>
      <c r="N23" s="77"/>
      <c r="O23" s="225"/>
      <c r="P23" s="233">
        <v>10</v>
      </c>
      <c r="Q23" s="2968" t="s">
        <v>14</v>
      </c>
      <c r="R23" s="2969"/>
      <c r="S23" s="864">
        <f>Q22+S22</f>
        <v>0</v>
      </c>
    </row>
    <row r="24" spans="1:19" ht="24.75" thickBot="1">
      <c r="A24" s="3003"/>
      <c r="B24" s="3004"/>
      <c r="C24" s="3005"/>
      <c r="D24" s="167"/>
      <c r="E24" s="88"/>
      <c r="F24" s="89"/>
      <c r="G24" s="88"/>
      <c r="H24" s="89"/>
      <c r="I24" s="88"/>
      <c r="J24" s="90"/>
      <c r="K24" s="88"/>
      <c r="L24" s="88"/>
      <c r="M24" s="88"/>
      <c r="N24" s="88"/>
      <c r="O24" s="88"/>
      <c r="P24" s="91"/>
      <c r="Q24" s="3035" t="s">
        <v>563</v>
      </c>
      <c r="R24" s="3036"/>
      <c r="S24" s="3037"/>
    </row>
    <row r="25" spans="1:19">
      <c r="A25" s="2894" t="s">
        <v>61</v>
      </c>
      <c r="B25" s="2895"/>
      <c r="C25" s="2896"/>
      <c r="D25" s="92">
        <f>SUM(D11:D24)</f>
        <v>110</v>
      </c>
      <c r="E25" s="93"/>
      <c r="F25" s="94"/>
      <c r="G25" s="93"/>
      <c r="H25" s="94"/>
      <c r="I25" s="93"/>
      <c r="J25" s="94"/>
      <c r="K25" s="95"/>
      <c r="L25" s="95"/>
      <c r="M25" s="95"/>
      <c r="N25" s="95"/>
      <c r="O25" s="95"/>
      <c r="P25" s="96"/>
      <c r="Q25" s="3581"/>
      <c r="R25" s="4057"/>
      <c r="S25" s="3996"/>
    </row>
    <row r="26" spans="1:19">
      <c r="A26" s="2885" t="s">
        <v>484</v>
      </c>
      <c r="B26" s="2886"/>
      <c r="C26" s="2887"/>
      <c r="D26" s="172" t="s">
        <v>68</v>
      </c>
      <c r="E26" s="97">
        <f>SUM(E12:E24)</f>
        <v>0</v>
      </c>
      <c r="F26" s="97">
        <f>SUM(F11:F24)</f>
        <v>0</v>
      </c>
      <c r="G26" s="97">
        <f>SUM(G11:G24)</f>
        <v>15</v>
      </c>
      <c r="H26" s="97">
        <f>SUM(H11:H24)</f>
        <v>15</v>
      </c>
      <c r="I26" s="97">
        <f t="shared" ref="I26:P26" si="0">SUM(I12:I24)</f>
        <v>0</v>
      </c>
      <c r="J26" s="97">
        <f t="shared" si="0"/>
        <v>0</v>
      </c>
      <c r="K26" s="97">
        <f t="shared" si="0"/>
        <v>10</v>
      </c>
      <c r="L26" s="97">
        <f t="shared" si="0"/>
        <v>10</v>
      </c>
      <c r="M26" s="97">
        <f t="shared" si="0"/>
        <v>17.5</v>
      </c>
      <c r="N26" s="97">
        <f t="shared" si="0"/>
        <v>7.5</v>
      </c>
      <c r="O26" s="97">
        <f t="shared" si="0"/>
        <v>8</v>
      </c>
      <c r="P26" s="98">
        <f t="shared" si="0"/>
        <v>17.5</v>
      </c>
      <c r="Q26" s="2964" t="s">
        <v>586</v>
      </c>
      <c r="R26" s="2965"/>
      <c r="S26" s="2966"/>
    </row>
    <row r="27" spans="1:19">
      <c r="A27" s="2888"/>
      <c r="B27" s="2889"/>
      <c r="C27" s="2890"/>
      <c r="D27" s="175" t="s">
        <v>69</v>
      </c>
      <c r="E27" s="99">
        <f>E26</f>
        <v>0</v>
      </c>
      <c r="F27" s="97">
        <f>SUM(E26:F26)</f>
        <v>0</v>
      </c>
      <c r="G27" s="97">
        <f>SUM(E26:G26)</f>
        <v>15</v>
      </c>
      <c r="H27" s="97">
        <f>SUM(E26:H26)</f>
        <v>30</v>
      </c>
      <c r="I27" s="97">
        <f>SUM(E26:I26)</f>
        <v>30</v>
      </c>
      <c r="J27" s="97">
        <f>SUM(E26:J26)</f>
        <v>30</v>
      </c>
      <c r="K27" s="97">
        <f>SUM(E26:K26)</f>
        <v>40</v>
      </c>
      <c r="L27" s="97">
        <f>SUM(E26:L26)</f>
        <v>50</v>
      </c>
      <c r="M27" s="97">
        <f>SUM(E26:M26)</f>
        <v>67.5</v>
      </c>
      <c r="N27" s="97">
        <f>SUM(E26:N26)</f>
        <v>75</v>
      </c>
      <c r="O27" s="97">
        <f>SUM(E26:O26)</f>
        <v>83</v>
      </c>
      <c r="P27" s="98">
        <f>SUM(E26:P26)</f>
        <v>100.5</v>
      </c>
      <c r="Q27" s="2938"/>
      <c r="R27" s="2939"/>
      <c r="S27" s="2940"/>
    </row>
    <row r="28" spans="1:19">
      <c r="A28" s="2831" t="s">
        <v>487</v>
      </c>
      <c r="B28" s="2832"/>
      <c r="C28" s="2833"/>
      <c r="D28" s="177" t="s">
        <v>68</v>
      </c>
      <c r="E28" s="100"/>
      <c r="F28" s="101"/>
      <c r="G28" s="100"/>
      <c r="H28" s="101"/>
      <c r="I28" s="100"/>
      <c r="J28" s="101"/>
      <c r="K28" s="102"/>
      <c r="L28" s="102"/>
      <c r="M28" s="102"/>
      <c r="N28" s="102"/>
      <c r="O28" s="102"/>
      <c r="P28" s="103"/>
      <c r="Q28" s="2837" t="s">
        <v>813</v>
      </c>
      <c r="R28" s="2838"/>
      <c r="S28" s="2839">
        <f>P29</f>
        <v>0</v>
      </c>
    </row>
    <row r="29" spans="1:19" ht="24.75" thickBot="1">
      <c r="A29" s="2834"/>
      <c r="B29" s="2835"/>
      <c r="C29" s="2836"/>
      <c r="D29" s="182" t="s">
        <v>72</v>
      </c>
      <c r="E29" s="104">
        <f>E28</f>
        <v>0</v>
      </c>
      <c r="F29" s="105">
        <f>SUM(E28:F28)</f>
        <v>0</v>
      </c>
      <c r="G29" s="105">
        <f>SUM(E28:G28)</f>
        <v>0</v>
      </c>
      <c r="H29" s="105">
        <f>SUM(E28:H28)</f>
        <v>0</v>
      </c>
      <c r="I29" s="105">
        <f>SUM(E28:I28)</f>
        <v>0</v>
      </c>
      <c r="J29" s="105">
        <f>SUM(E28:J28)</f>
        <v>0</v>
      </c>
      <c r="K29" s="105">
        <f>SUM(E28:K28)</f>
        <v>0</v>
      </c>
      <c r="L29" s="105">
        <f>SUM(E28:L28)</f>
        <v>0</v>
      </c>
      <c r="M29" s="105">
        <f>SUM(E28:M28)</f>
        <v>0</v>
      </c>
      <c r="N29" s="105">
        <f>SUM(E28:N28)</f>
        <v>0</v>
      </c>
      <c r="O29" s="105">
        <f>SUM(E28:O28)</f>
        <v>0</v>
      </c>
      <c r="P29" s="106">
        <f>SUM(E28:P28)</f>
        <v>0</v>
      </c>
      <c r="Q29" s="197" t="s">
        <v>814</v>
      </c>
      <c r="R29" s="201"/>
      <c r="S29" s="2840"/>
    </row>
    <row r="30" spans="1:19">
      <c r="Q30" s="4133" t="s">
        <v>719</v>
      </c>
      <c r="R30" s="4133"/>
      <c r="S30" s="4133"/>
    </row>
    <row r="31" spans="1:19">
      <c r="Q31" s="308"/>
      <c r="R31" s="1284"/>
      <c r="S31" s="1285"/>
    </row>
    <row r="32" spans="1:19">
      <c r="Q32" s="4134" t="s">
        <v>720</v>
      </c>
      <c r="R32" s="4134"/>
      <c r="S32" s="4134"/>
    </row>
    <row r="33" spans="17:19">
      <c r="Q33" s="4135" t="s">
        <v>732</v>
      </c>
      <c r="R33" s="4135"/>
      <c r="S33" s="4135"/>
    </row>
    <row r="34" spans="17:19">
      <c r="Q34" s="1286"/>
      <c r="R34" s="1286"/>
      <c r="S34" s="1286"/>
    </row>
    <row r="37" spans="17:19" hidden="1"/>
    <row r="38" spans="17:19" hidden="1"/>
    <row r="39" spans="17:19" hidden="1"/>
    <row r="40" spans="17:19" hidden="1"/>
  </sheetData>
  <mergeCells count="45">
    <mergeCell ref="Q30:S30"/>
    <mergeCell ref="Q32:S32"/>
    <mergeCell ref="Q33:S33"/>
    <mergeCell ref="Q5:S5"/>
    <mergeCell ref="A12:C12"/>
    <mergeCell ref="Q12:R12"/>
    <mergeCell ref="Q6:S6"/>
    <mergeCell ref="Q8:S8"/>
    <mergeCell ref="A9:C10"/>
    <mergeCell ref="E9:P9"/>
    <mergeCell ref="Q10:R10"/>
    <mergeCell ref="Q11:R11"/>
    <mergeCell ref="Q22:R22"/>
    <mergeCell ref="A13:C13"/>
    <mergeCell ref="A22:C22"/>
    <mergeCell ref="Q27:S27"/>
    <mergeCell ref="A1:S1"/>
    <mergeCell ref="A2:S2"/>
    <mergeCell ref="A3:B4"/>
    <mergeCell ref="C3:S3"/>
    <mergeCell ref="C4:S4"/>
    <mergeCell ref="S28:S29"/>
    <mergeCell ref="A7:B8"/>
    <mergeCell ref="A24:C24"/>
    <mergeCell ref="Q24:S24"/>
    <mergeCell ref="A25:C25"/>
    <mergeCell ref="Q25:S25"/>
    <mergeCell ref="Q26:S26"/>
    <mergeCell ref="Q20:S20"/>
    <mergeCell ref="Q21:R21"/>
    <mergeCell ref="Q23:R23"/>
    <mergeCell ref="A26:C27"/>
    <mergeCell ref="A11:C11"/>
    <mergeCell ref="A23:C23"/>
    <mergeCell ref="A14:C14"/>
    <mergeCell ref="A18:C18"/>
    <mergeCell ref="Q14:R14"/>
    <mergeCell ref="A17:C17"/>
    <mergeCell ref="A28:C29"/>
    <mergeCell ref="Q28:R28"/>
    <mergeCell ref="A5:B6"/>
    <mergeCell ref="C7:P8"/>
    <mergeCell ref="C5:P6"/>
    <mergeCell ref="A15:C15"/>
    <mergeCell ref="A16:C1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7" orientation="landscape" r:id="rId1"/>
  <headerFooter scaleWithDoc="0" alignWithMargins="0">
    <oddHeader>&amp;R&amp;"Angsana New,ธรรมดา"&amp;18 42</oddHeader>
  </headerFooter>
  <rowBreaks count="1" manualBreakCount="1">
    <brk id="29" max="16383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S33"/>
  <sheetViews>
    <sheetView view="pageBreakPreview" zoomScale="60" zoomScaleNormal="90" zoomScalePageLayoutView="90" workbookViewId="0">
      <selection activeCell="A5" sqref="A5:P6"/>
    </sheetView>
  </sheetViews>
  <sheetFormatPr defaultColWidth="8.5703125" defaultRowHeight="24"/>
  <cols>
    <col min="1" max="1" width="15.140625" style="15" customWidth="1"/>
    <col min="2" max="2" width="11.85546875" style="15" customWidth="1"/>
    <col min="3" max="3" width="27.42578125" style="15" customWidth="1"/>
    <col min="4" max="4" width="17.85546875" style="15" customWidth="1"/>
    <col min="5" max="5" width="3.85546875" style="15" customWidth="1"/>
    <col min="6" max="6" width="4" style="15" customWidth="1"/>
    <col min="7" max="7" width="3.5703125" style="15" customWidth="1"/>
    <col min="8" max="8" width="4" style="15" customWidth="1"/>
    <col min="9" max="9" width="3.85546875" style="15" customWidth="1"/>
    <col min="10" max="10" width="4" style="15" customWidth="1"/>
    <col min="11" max="11" width="4.42578125" style="15" customWidth="1"/>
    <col min="12" max="13" width="4" style="15" customWidth="1"/>
    <col min="14" max="14" width="3.5703125" style="15" customWidth="1"/>
    <col min="15" max="15" width="5.42578125" style="15" customWidth="1"/>
    <col min="16" max="16" width="5.5703125" style="15" customWidth="1"/>
    <col min="17" max="17" width="18.5703125" style="15" customWidth="1"/>
    <col min="18" max="18" width="16.42578125" style="15" customWidth="1"/>
    <col min="19" max="19" width="26.570312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819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786</v>
      </c>
      <c r="B3" s="2856"/>
      <c r="C3" s="3121" t="s">
        <v>347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4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787</v>
      </c>
      <c r="B5" s="2926"/>
      <c r="C5" s="2925" t="s">
        <v>996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564</v>
      </c>
      <c r="R5" s="3020"/>
      <c r="S5" s="3021"/>
    </row>
    <row r="6" spans="1:19" ht="21.75" customHeight="1">
      <c r="A6" s="3130"/>
      <c r="B6" s="2980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2921" t="s">
        <v>310</v>
      </c>
      <c r="R6" s="2922"/>
      <c r="S6" s="2923"/>
    </row>
    <row r="7" spans="1:19">
      <c r="A7" s="2871" t="s">
        <v>62</v>
      </c>
      <c r="B7" s="2872"/>
      <c r="C7" s="2875" t="s">
        <v>309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329" t="s">
        <v>613</v>
      </c>
      <c r="R7" s="74"/>
      <c r="S7" s="75"/>
    </row>
    <row r="8" spans="1:19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19">
      <c r="A10" s="3587"/>
      <c r="B10" s="3588"/>
      <c r="C10" s="3588"/>
      <c r="D10" s="165" t="s">
        <v>486</v>
      </c>
      <c r="E10" s="209" t="s">
        <v>0</v>
      </c>
      <c r="F10" s="1073" t="s">
        <v>1</v>
      </c>
      <c r="G10" s="1074" t="s">
        <v>2</v>
      </c>
      <c r="H10" s="209" t="s">
        <v>3</v>
      </c>
      <c r="I10" s="209" t="s">
        <v>4</v>
      </c>
      <c r="J10" s="209" t="s">
        <v>5</v>
      </c>
      <c r="K10" s="209" t="s">
        <v>6</v>
      </c>
      <c r="L10" s="209" t="s">
        <v>7</v>
      </c>
      <c r="M10" s="209" t="s">
        <v>8</v>
      </c>
      <c r="N10" s="209" t="s">
        <v>9</v>
      </c>
      <c r="O10" s="209" t="s">
        <v>10</v>
      </c>
      <c r="P10" s="82" t="s">
        <v>11</v>
      </c>
      <c r="Q10" s="2964" t="s">
        <v>636</v>
      </c>
      <c r="R10" s="3098"/>
      <c r="S10" s="76" t="s">
        <v>637</v>
      </c>
    </row>
    <row r="11" spans="1:19">
      <c r="A11" s="3613" t="s">
        <v>639</v>
      </c>
      <c r="B11" s="3614"/>
      <c r="C11" s="3615"/>
      <c r="D11" s="274">
        <v>10</v>
      </c>
      <c r="E11" s="219"/>
      <c r="F11" s="1081"/>
      <c r="G11" s="221">
        <v>5</v>
      </c>
      <c r="H11" s="223">
        <v>5</v>
      </c>
      <c r="I11" s="219"/>
      <c r="J11" s="222"/>
      <c r="K11" s="219"/>
      <c r="L11" s="219"/>
      <c r="M11" s="219"/>
      <c r="N11" s="219"/>
      <c r="O11" s="219"/>
      <c r="P11" s="218"/>
      <c r="Q11" s="2964"/>
      <c r="R11" s="3098"/>
      <c r="S11" s="735" t="s">
        <v>638</v>
      </c>
    </row>
    <row r="12" spans="1:19" ht="24.75" thickBot="1">
      <c r="A12" s="3722" t="s">
        <v>633</v>
      </c>
      <c r="B12" s="3723"/>
      <c r="C12" s="3724"/>
      <c r="D12" s="274">
        <v>15</v>
      </c>
      <c r="E12" s="219"/>
      <c r="F12" s="357"/>
      <c r="G12" s="356"/>
      <c r="H12" s="357"/>
      <c r="I12" s="356"/>
      <c r="J12" s="222"/>
      <c r="K12" s="223">
        <v>5</v>
      </c>
      <c r="L12" s="223">
        <v>5</v>
      </c>
      <c r="M12" s="223">
        <v>5</v>
      </c>
      <c r="N12" s="219"/>
      <c r="O12" s="219"/>
      <c r="P12" s="224"/>
      <c r="Q12" s="3103"/>
      <c r="R12" s="3105"/>
      <c r="S12" s="365"/>
    </row>
    <row r="13" spans="1:19" ht="24.75" thickBot="1">
      <c r="A13" s="3114" t="s">
        <v>634</v>
      </c>
      <c r="B13" s="3115"/>
      <c r="C13" s="3116"/>
      <c r="D13" s="199">
        <v>45</v>
      </c>
      <c r="E13" s="219"/>
      <c r="F13" s="220"/>
      <c r="G13" s="356"/>
      <c r="H13" s="357"/>
      <c r="I13" s="356"/>
      <c r="J13" s="222"/>
      <c r="K13" s="219"/>
      <c r="L13" s="219"/>
      <c r="M13" s="223">
        <v>45</v>
      </c>
      <c r="N13" s="219"/>
      <c r="O13" s="77"/>
      <c r="P13" s="224"/>
      <c r="Q13" s="324" t="s">
        <v>510</v>
      </c>
      <c r="R13" s="325"/>
      <c r="S13" s="517"/>
    </row>
    <row r="14" spans="1:19">
      <c r="A14" s="3052" t="s">
        <v>635</v>
      </c>
      <c r="B14" s="3053"/>
      <c r="C14" s="3054"/>
      <c r="D14" s="200">
        <v>15</v>
      </c>
      <c r="E14" s="77"/>
      <c r="F14" s="231"/>
      <c r="G14" s="77"/>
      <c r="H14" s="231"/>
      <c r="I14" s="77"/>
      <c r="J14" s="232"/>
      <c r="K14" s="225"/>
      <c r="L14" s="225"/>
      <c r="M14" s="225"/>
      <c r="N14" s="229">
        <v>15</v>
      </c>
      <c r="O14" s="225"/>
      <c r="P14" s="78"/>
      <c r="Q14" s="2951" t="s">
        <v>734</v>
      </c>
      <c r="R14" s="2952"/>
      <c r="S14" s="188"/>
    </row>
    <row r="15" spans="1:19" ht="24.75" thickBot="1">
      <c r="A15" s="3052" t="s">
        <v>308</v>
      </c>
      <c r="B15" s="3053"/>
      <c r="C15" s="3054"/>
      <c r="D15" s="200">
        <v>15</v>
      </c>
      <c r="E15" s="77"/>
      <c r="F15" s="231"/>
      <c r="G15" s="77"/>
      <c r="H15" s="231"/>
      <c r="I15" s="77"/>
      <c r="J15" s="232"/>
      <c r="K15" s="77"/>
      <c r="L15" s="77"/>
      <c r="M15" s="77"/>
      <c r="N15" s="229">
        <v>8</v>
      </c>
      <c r="O15" s="229">
        <v>7.5</v>
      </c>
      <c r="P15" s="1288"/>
      <c r="Q15" s="73"/>
      <c r="R15" s="74"/>
      <c r="S15" s="75"/>
    </row>
    <row r="16" spans="1:19" ht="24.75" thickBot="1">
      <c r="A16" s="3052"/>
      <c r="B16" s="3053"/>
      <c r="C16" s="3054"/>
      <c r="D16" s="200"/>
      <c r="E16" s="77"/>
      <c r="F16" s="231"/>
      <c r="G16" s="77"/>
      <c r="H16" s="231"/>
      <c r="I16" s="77"/>
      <c r="J16" s="232"/>
      <c r="K16" s="77"/>
      <c r="L16" s="77"/>
      <c r="M16" s="77"/>
      <c r="N16" s="77"/>
      <c r="O16" s="77"/>
      <c r="P16" s="1289"/>
      <c r="Q16" s="324" t="s">
        <v>511</v>
      </c>
      <c r="R16" s="325"/>
      <c r="S16" s="517"/>
    </row>
    <row r="17" spans="1:19">
      <c r="A17" s="3052" t="s">
        <v>16</v>
      </c>
      <c r="B17" s="3053"/>
      <c r="C17" s="3054"/>
      <c r="D17" s="200"/>
      <c r="E17" s="225"/>
      <c r="F17" s="226"/>
      <c r="G17" s="225"/>
      <c r="H17" s="226"/>
      <c r="I17" s="225"/>
      <c r="J17" s="228"/>
      <c r="K17" s="225"/>
      <c r="L17" s="225"/>
      <c r="M17" s="225"/>
      <c r="N17" s="225"/>
      <c r="O17" s="225"/>
      <c r="P17" s="230"/>
      <c r="Q17" s="121" t="s">
        <v>149</v>
      </c>
      <c r="R17" s="208"/>
      <c r="S17" s="188"/>
    </row>
    <row r="18" spans="1:19" ht="24.75" thickBot="1">
      <c r="A18" s="3052"/>
      <c r="B18" s="3053"/>
      <c r="C18" s="3054"/>
      <c r="D18" s="200"/>
      <c r="E18" s="77"/>
      <c r="F18" s="231"/>
      <c r="G18" s="77"/>
      <c r="H18" s="231"/>
      <c r="I18" s="77"/>
      <c r="J18" s="232"/>
      <c r="K18" s="77"/>
      <c r="L18" s="77"/>
      <c r="M18" s="77"/>
      <c r="N18" s="77"/>
      <c r="O18" s="77"/>
      <c r="P18" s="78"/>
      <c r="Q18" s="73"/>
      <c r="R18" s="74"/>
      <c r="S18" s="75"/>
    </row>
    <row r="19" spans="1:19" ht="24.75" thickBot="1">
      <c r="A19" s="3052"/>
      <c r="B19" s="3053"/>
      <c r="C19" s="3054"/>
      <c r="D19" s="200"/>
      <c r="E19" s="77"/>
      <c r="F19" s="231"/>
      <c r="G19" s="77"/>
      <c r="H19" s="231"/>
      <c r="I19" s="77"/>
      <c r="J19" s="232"/>
      <c r="K19" s="77"/>
      <c r="L19" s="77"/>
      <c r="M19" s="77"/>
      <c r="N19" s="77"/>
      <c r="O19" s="77"/>
      <c r="P19" s="78"/>
      <c r="Q19" s="3035" t="s">
        <v>504</v>
      </c>
      <c r="R19" s="3036"/>
      <c r="S19" s="3037"/>
    </row>
    <row r="20" spans="1:19">
      <c r="A20" s="3052"/>
      <c r="B20" s="3053"/>
      <c r="C20" s="3054"/>
      <c r="D20" s="200"/>
      <c r="E20" s="77"/>
      <c r="F20" s="231"/>
      <c r="G20" s="77"/>
      <c r="H20" s="231"/>
      <c r="I20" s="77"/>
      <c r="J20" s="232"/>
      <c r="K20" s="77"/>
      <c r="L20" s="77"/>
      <c r="M20" s="77"/>
      <c r="N20" s="77"/>
      <c r="O20" s="77"/>
      <c r="P20" s="78"/>
      <c r="Q20" s="3055" t="s">
        <v>12</v>
      </c>
      <c r="R20" s="3056"/>
      <c r="S20" s="213" t="s">
        <v>13</v>
      </c>
    </row>
    <row r="21" spans="1:19">
      <c r="A21" s="3052"/>
      <c r="B21" s="3053"/>
      <c r="C21" s="3054"/>
      <c r="D21" s="166"/>
      <c r="E21" s="83"/>
      <c r="F21" s="84"/>
      <c r="G21" s="83"/>
      <c r="H21" s="84"/>
      <c r="I21" s="83"/>
      <c r="J21" s="85"/>
      <c r="K21" s="83"/>
      <c r="L21" s="83"/>
      <c r="M21" s="83"/>
      <c r="N21" s="83"/>
      <c r="O21" s="83"/>
      <c r="P21" s="87"/>
      <c r="Q21" s="3283"/>
      <c r="R21" s="3284"/>
      <c r="S21" s="86"/>
    </row>
    <row r="22" spans="1:19" ht="24.75" thickBot="1">
      <c r="A22" s="3155"/>
      <c r="B22" s="3156"/>
      <c r="C22" s="3157"/>
      <c r="D22" s="166"/>
      <c r="E22" s="83"/>
      <c r="F22" s="84"/>
      <c r="G22" s="83"/>
      <c r="H22" s="84"/>
      <c r="I22" s="83"/>
      <c r="J22" s="85"/>
      <c r="K22" s="83"/>
      <c r="L22" s="83"/>
      <c r="M22" s="83"/>
      <c r="N22" s="83"/>
      <c r="O22" s="83"/>
      <c r="P22" s="87"/>
      <c r="Q22" s="3174" t="s">
        <v>14</v>
      </c>
      <c r="R22" s="3175"/>
      <c r="S22" s="630">
        <f>Q21+S21</f>
        <v>0</v>
      </c>
    </row>
    <row r="23" spans="1:19" ht="24.75" thickBot="1">
      <c r="A23" s="3003"/>
      <c r="B23" s="3004"/>
      <c r="C23" s="3005"/>
      <c r="D23" s="167"/>
      <c r="E23" s="88"/>
      <c r="F23" s="89"/>
      <c r="G23" s="88"/>
      <c r="H23" s="89"/>
      <c r="I23" s="88"/>
      <c r="J23" s="90"/>
      <c r="K23" s="88"/>
      <c r="L23" s="88"/>
      <c r="M23" s="88"/>
      <c r="N23" s="88"/>
      <c r="O23" s="88"/>
      <c r="P23" s="91"/>
      <c r="Q23" s="3035" t="s">
        <v>563</v>
      </c>
      <c r="R23" s="3036"/>
      <c r="S23" s="3037"/>
    </row>
    <row r="24" spans="1:19">
      <c r="A24" s="2894" t="s">
        <v>61</v>
      </c>
      <c r="B24" s="2895"/>
      <c r="C24" s="2896"/>
      <c r="D24" s="92">
        <f>SUM(D11:D23)</f>
        <v>100</v>
      </c>
      <c r="E24" s="93"/>
      <c r="F24" s="94"/>
      <c r="G24" s="93"/>
      <c r="H24" s="94"/>
      <c r="I24" s="93"/>
      <c r="J24" s="94"/>
      <c r="K24" s="95"/>
      <c r="L24" s="95"/>
      <c r="M24" s="95"/>
      <c r="N24" s="95"/>
      <c r="O24" s="95"/>
      <c r="P24" s="96"/>
      <c r="Q24" s="3581"/>
      <c r="R24" s="4057"/>
      <c r="S24" s="3996"/>
    </row>
    <row r="25" spans="1:19">
      <c r="A25" s="2885" t="s">
        <v>484</v>
      </c>
      <c r="B25" s="2886"/>
      <c r="C25" s="2887"/>
      <c r="D25" s="172" t="s">
        <v>68</v>
      </c>
      <c r="E25" s="97">
        <f>SUM(E12:E23)</f>
        <v>0</v>
      </c>
      <c r="F25" s="97">
        <f>SUM(F11:F23)</f>
        <v>0</v>
      </c>
      <c r="G25" s="97">
        <f>SUM(G11:G23)</f>
        <v>5</v>
      </c>
      <c r="H25" s="97">
        <f>SUM(H11:H23)</f>
        <v>5</v>
      </c>
      <c r="I25" s="97">
        <f t="shared" ref="I25:N25" si="0">SUM(I12:I23)</f>
        <v>0</v>
      </c>
      <c r="J25" s="97">
        <f t="shared" si="0"/>
        <v>0</v>
      </c>
      <c r="K25" s="97">
        <f t="shared" si="0"/>
        <v>5</v>
      </c>
      <c r="L25" s="97">
        <f t="shared" si="0"/>
        <v>5</v>
      </c>
      <c r="M25" s="97">
        <f>SUM(M12:M23)</f>
        <v>50</v>
      </c>
      <c r="N25" s="97">
        <f t="shared" si="0"/>
        <v>23</v>
      </c>
      <c r="O25" s="97">
        <f>SUM(O12:O23)</f>
        <v>7.5</v>
      </c>
      <c r="P25" s="98">
        <f>SUM(P12:P23)</f>
        <v>0</v>
      </c>
      <c r="Q25" s="2935"/>
      <c r="R25" s="2936"/>
      <c r="S25" s="2937"/>
    </row>
    <row r="26" spans="1:19">
      <c r="A26" s="2888"/>
      <c r="B26" s="2889"/>
      <c r="C26" s="2890"/>
      <c r="D26" s="175" t="s">
        <v>69</v>
      </c>
      <c r="E26" s="99">
        <f>E25</f>
        <v>0</v>
      </c>
      <c r="F26" s="97">
        <f>SUM(E25:F25)</f>
        <v>0</v>
      </c>
      <c r="G26" s="97">
        <f>SUM(E25:G25)</f>
        <v>5</v>
      </c>
      <c r="H26" s="97">
        <f>SUM(E25:H25)</f>
        <v>10</v>
      </c>
      <c r="I26" s="97">
        <f>SUM(E25:I25)</f>
        <v>10</v>
      </c>
      <c r="J26" s="97">
        <f>SUM(E25:J25)</f>
        <v>10</v>
      </c>
      <c r="K26" s="97">
        <f>SUM(E25:K25)</f>
        <v>15</v>
      </c>
      <c r="L26" s="97">
        <f>SUM(E25:L25)</f>
        <v>20</v>
      </c>
      <c r="M26" s="97">
        <f>SUM(E25:M25)</f>
        <v>70</v>
      </c>
      <c r="N26" s="97">
        <f>SUM(E25:N25)</f>
        <v>93</v>
      </c>
      <c r="O26" s="97">
        <f>SUM(E25:O25)</f>
        <v>100.5</v>
      </c>
      <c r="P26" s="98">
        <f>SUM(E25:P25)</f>
        <v>100.5</v>
      </c>
      <c r="Q26" s="2938"/>
      <c r="R26" s="2939"/>
      <c r="S26" s="2940"/>
    </row>
    <row r="27" spans="1:19">
      <c r="A27" s="2831" t="s">
        <v>487</v>
      </c>
      <c r="B27" s="2832"/>
      <c r="C27" s="2833"/>
      <c r="D27" s="177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2837" t="s">
        <v>813</v>
      </c>
      <c r="R27" s="2838"/>
      <c r="S27" s="2839">
        <f>P28</f>
        <v>0</v>
      </c>
    </row>
    <row r="28" spans="1:19" ht="24.75" thickBot="1">
      <c r="A28" s="2834"/>
      <c r="B28" s="2835"/>
      <c r="C28" s="2836"/>
      <c r="D28" s="182" t="s">
        <v>72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197" t="s">
        <v>814</v>
      </c>
      <c r="R28" s="201"/>
      <c r="S28" s="2840"/>
    </row>
    <row r="29" spans="1:19" hidden="1">
      <c r="Q29" s="2847" t="s">
        <v>719</v>
      </c>
      <c r="R29" s="2847"/>
      <c r="S29" s="2847"/>
    </row>
    <row r="30" spans="1:19" hidden="1">
      <c r="Q30" s="458"/>
      <c r="R30" s="865"/>
      <c r="S30" s="275"/>
    </row>
    <row r="31" spans="1:19" hidden="1">
      <c r="Q31" s="2829" t="s">
        <v>720</v>
      </c>
      <c r="R31" s="2829"/>
      <c r="S31" s="2829"/>
    </row>
    <row r="32" spans="1:19" hidden="1">
      <c r="Q32" s="2830" t="s">
        <v>732</v>
      </c>
      <c r="R32" s="2830"/>
      <c r="S32" s="2830"/>
    </row>
    <row r="33" hidden="1"/>
  </sheetData>
  <mergeCells count="46">
    <mergeCell ref="Q32:S32"/>
    <mergeCell ref="Q5:S5"/>
    <mergeCell ref="A12:C12"/>
    <mergeCell ref="Q12:R12"/>
    <mergeCell ref="Q6:S6"/>
    <mergeCell ref="Q8:S8"/>
    <mergeCell ref="A9:C10"/>
    <mergeCell ref="E9:P9"/>
    <mergeCell ref="Q10:R10"/>
    <mergeCell ref="A19:C19"/>
    <mergeCell ref="Q19:S19"/>
    <mergeCell ref="A20:C20"/>
    <mergeCell ref="Q20:R20"/>
    <mergeCell ref="A22:C22"/>
    <mergeCell ref="Q22:R22"/>
    <mergeCell ref="A23:C23"/>
    <mergeCell ref="A1:S1"/>
    <mergeCell ref="A2:S2"/>
    <mergeCell ref="A3:B4"/>
    <mergeCell ref="Q29:S29"/>
    <mergeCell ref="Q31:S31"/>
    <mergeCell ref="A11:C11"/>
    <mergeCell ref="Q11:R11"/>
    <mergeCell ref="A21:C21"/>
    <mergeCell ref="Q21:R21"/>
    <mergeCell ref="A13:C13"/>
    <mergeCell ref="A14:C14"/>
    <mergeCell ref="Q14:R14"/>
    <mergeCell ref="A15:C15"/>
    <mergeCell ref="A16:C16"/>
    <mergeCell ref="A17:C17"/>
    <mergeCell ref="A18:C18"/>
    <mergeCell ref="C3:S4"/>
    <mergeCell ref="A27:C28"/>
    <mergeCell ref="Q27:R27"/>
    <mergeCell ref="S27:S28"/>
    <mergeCell ref="A7:B8"/>
    <mergeCell ref="A5:B6"/>
    <mergeCell ref="C7:P8"/>
    <mergeCell ref="C5:P6"/>
    <mergeCell ref="Q23:S23"/>
    <mergeCell ref="A24:C24"/>
    <mergeCell ref="Q24:S24"/>
    <mergeCell ref="A25:C26"/>
    <mergeCell ref="Q25:S25"/>
    <mergeCell ref="Q26:S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 scaleWithDoc="0" alignWithMargins="0">
    <oddHeader>&amp;R&amp;"Angsana New,ธรรมดา"&amp;18 43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S37"/>
  <sheetViews>
    <sheetView view="pageBreakPreview" topLeftCell="A4" zoomScale="60" zoomScaleNormal="70" zoomScalePageLayoutView="70" workbookViewId="0">
      <selection activeCell="A5" sqref="A5:P6"/>
    </sheetView>
  </sheetViews>
  <sheetFormatPr defaultColWidth="8.5703125" defaultRowHeight="24"/>
  <cols>
    <col min="1" max="1" width="15.140625" style="15" customWidth="1"/>
    <col min="2" max="2" width="11.85546875" style="15" customWidth="1"/>
    <col min="3" max="3" width="33.140625" style="15" customWidth="1"/>
    <col min="4" max="4" width="17.85546875" style="15" customWidth="1"/>
    <col min="5" max="5" width="3.85546875" style="15" customWidth="1"/>
    <col min="6" max="6" width="4" style="15" customWidth="1"/>
    <col min="7" max="7" width="3.5703125" style="15" customWidth="1"/>
    <col min="8" max="8" width="4" style="15" customWidth="1"/>
    <col min="9" max="9" width="4.140625" style="15" bestFit="1" customWidth="1"/>
    <col min="10" max="10" width="4" style="15" customWidth="1"/>
    <col min="11" max="11" width="4.42578125" style="15" customWidth="1"/>
    <col min="12" max="13" width="4" style="15" customWidth="1"/>
    <col min="14" max="14" width="3.5703125" style="15" customWidth="1"/>
    <col min="15" max="15" width="4.140625" style="15" bestFit="1" customWidth="1"/>
    <col min="16" max="16" width="4.42578125" style="15" bestFit="1" customWidth="1"/>
    <col min="17" max="17" width="18.5703125" style="15" customWidth="1"/>
    <col min="18" max="18" width="16.42578125" style="15" customWidth="1"/>
    <col min="19" max="19" width="26.570312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2996" t="s">
        <v>866</v>
      </c>
      <c r="B2" s="2997"/>
      <c r="C2" s="2997"/>
      <c r="D2" s="2997"/>
      <c r="E2" s="2997"/>
      <c r="F2" s="2997"/>
      <c r="G2" s="2997"/>
      <c r="H2" s="2997"/>
      <c r="I2" s="2997"/>
      <c r="J2" s="2997"/>
      <c r="K2" s="2997"/>
      <c r="L2" s="2997"/>
      <c r="M2" s="2997"/>
      <c r="N2" s="2997"/>
      <c r="O2" s="2997"/>
      <c r="P2" s="2997"/>
      <c r="Q2" s="2997"/>
      <c r="R2" s="2997"/>
      <c r="S2" s="2998"/>
    </row>
    <row r="3" spans="1:19">
      <c r="A3" s="2855" t="s">
        <v>837</v>
      </c>
      <c r="B3" s="2856"/>
      <c r="C3" s="3031" t="s">
        <v>838</v>
      </c>
      <c r="D3" s="3031"/>
      <c r="E3" s="3031"/>
      <c r="F3" s="3031"/>
      <c r="G3" s="3031"/>
      <c r="H3" s="3031"/>
      <c r="I3" s="3031"/>
      <c r="J3" s="3031"/>
      <c r="K3" s="3031"/>
      <c r="L3" s="3031"/>
      <c r="M3" s="3031"/>
      <c r="N3" s="3031"/>
      <c r="O3" s="3031"/>
      <c r="P3" s="3031"/>
      <c r="Q3" s="3031"/>
      <c r="R3" s="3031"/>
      <c r="S3" s="3032"/>
    </row>
    <row r="4" spans="1:19" ht="24.75" thickBot="1">
      <c r="A4" s="3028"/>
      <c r="B4" s="3029"/>
      <c r="C4" s="3033" t="s">
        <v>839</v>
      </c>
      <c r="D4" s="3033"/>
      <c r="E4" s="3033"/>
      <c r="F4" s="3033"/>
      <c r="G4" s="3033"/>
      <c r="H4" s="3033"/>
      <c r="I4" s="3033"/>
      <c r="J4" s="3033"/>
      <c r="K4" s="3033"/>
      <c r="L4" s="3033"/>
      <c r="M4" s="3033"/>
      <c r="N4" s="3033"/>
      <c r="O4" s="3033"/>
      <c r="P4" s="3033"/>
      <c r="Q4" s="3033"/>
      <c r="R4" s="3033"/>
      <c r="S4" s="3034"/>
    </row>
    <row r="5" spans="1:19" ht="24.75" thickBot="1">
      <c r="A5" s="71" t="s">
        <v>63</v>
      </c>
      <c r="B5" s="395"/>
      <c r="C5" s="3020" t="s">
        <v>997</v>
      </c>
      <c r="D5" s="3020"/>
      <c r="E5" s="3020"/>
      <c r="F5" s="3020"/>
      <c r="G5" s="3020"/>
      <c r="H5" s="3020"/>
      <c r="I5" s="3020"/>
      <c r="J5" s="3020"/>
      <c r="K5" s="3020"/>
      <c r="L5" s="3020"/>
      <c r="M5" s="3020"/>
      <c r="N5" s="3020"/>
      <c r="O5" s="3020"/>
      <c r="P5" s="3021"/>
      <c r="Q5" s="3035" t="s">
        <v>564</v>
      </c>
      <c r="R5" s="3036"/>
      <c r="S5" s="3037"/>
    </row>
    <row r="6" spans="1:19" ht="21.75" customHeight="1">
      <c r="A6" s="3265" t="s">
        <v>62</v>
      </c>
      <c r="B6" s="3266"/>
      <c r="C6" s="3023" t="s">
        <v>840</v>
      </c>
      <c r="D6" s="3023"/>
      <c r="E6" s="3023"/>
      <c r="F6" s="3023"/>
      <c r="G6" s="3023"/>
      <c r="H6" s="3023"/>
      <c r="I6" s="3023"/>
      <c r="J6" s="3023"/>
      <c r="K6" s="3023"/>
      <c r="L6" s="3023"/>
      <c r="M6" s="3023"/>
      <c r="N6" s="3023"/>
      <c r="O6" s="3023"/>
      <c r="P6" s="3024"/>
      <c r="Q6" s="3271" t="s">
        <v>159</v>
      </c>
      <c r="R6" s="3272"/>
      <c r="S6" s="3273"/>
    </row>
    <row r="7" spans="1:19">
      <c r="A7" s="3267"/>
      <c r="B7" s="3268"/>
      <c r="C7" s="3110" t="s">
        <v>841</v>
      </c>
      <c r="D7" s="3110"/>
      <c r="E7" s="3110"/>
      <c r="F7" s="3110"/>
      <c r="G7" s="3110"/>
      <c r="H7" s="3110"/>
      <c r="I7" s="3110"/>
      <c r="J7" s="3110"/>
      <c r="K7" s="3110"/>
      <c r="L7" s="3110"/>
      <c r="M7" s="3110"/>
      <c r="N7" s="3110"/>
      <c r="O7" s="3110"/>
      <c r="P7" s="3133"/>
      <c r="Q7" s="329" t="s">
        <v>613</v>
      </c>
      <c r="R7" s="80"/>
      <c r="S7" s="81"/>
    </row>
    <row r="8" spans="1:19" ht="24.75" thickBot="1">
      <c r="A8" s="3269"/>
      <c r="B8" s="3270"/>
      <c r="C8" s="3274"/>
      <c r="D8" s="3274"/>
      <c r="E8" s="3104"/>
      <c r="F8" s="3104"/>
      <c r="G8" s="3104"/>
      <c r="H8" s="3104"/>
      <c r="I8" s="3104"/>
      <c r="J8" s="3104"/>
      <c r="K8" s="3104"/>
      <c r="L8" s="3104"/>
      <c r="M8" s="3104"/>
      <c r="N8" s="3104"/>
      <c r="O8" s="3104"/>
      <c r="P8" s="3104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4"/>
      <c r="D9" s="3275" t="s">
        <v>842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19">
      <c r="A10" s="3009"/>
      <c r="B10" s="3010"/>
      <c r="C10" s="3010"/>
      <c r="D10" s="3276"/>
      <c r="E10" s="1073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1093" t="s">
        <v>77</v>
      </c>
      <c r="R10" s="208"/>
      <c r="S10" s="512" t="s">
        <v>78</v>
      </c>
    </row>
    <row r="11" spans="1:19" ht="24.75" thickBot="1">
      <c r="A11" s="1097" t="s">
        <v>843</v>
      </c>
      <c r="B11" s="1104"/>
      <c r="C11" s="1104"/>
      <c r="D11" s="198">
        <v>10</v>
      </c>
      <c r="E11" s="1119">
        <v>5</v>
      </c>
      <c r="F11" s="1119">
        <v>5</v>
      </c>
      <c r="G11" s="1120"/>
      <c r="H11" s="1121"/>
      <c r="I11" s="1120"/>
      <c r="J11" s="1122"/>
      <c r="K11" s="1120"/>
      <c r="L11" s="1120"/>
      <c r="M11" s="1120"/>
      <c r="N11" s="1120"/>
      <c r="O11" s="1120"/>
      <c r="P11" s="1123"/>
      <c r="Q11" s="481"/>
      <c r="R11" s="391"/>
      <c r="S11" s="989"/>
    </row>
    <row r="12" spans="1:19" ht="24.75" thickBot="1">
      <c r="A12" s="1100" t="s">
        <v>844</v>
      </c>
      <c r="B12" s="1105"/>
      <c r="C12" s="1105"/>
      <c r="D12" s="1106"/>
      <c r="E12" s="1124"/>
      <c r="F12" s="1125"/>
      <c r="G12" s="1126"/>
      <c r="H12" s="1127"/>
      <c r="I12" s="1126"/>
      <c r="J12" s="1128"/>
      <c r="K12" s="1126"/>
      <c r="L12" s="1126"/>
      <c r="M12" s="1126"/>
      <c r="N12" s="1126"/>
      <c r="O12" s="1126"/>
      <c r="P12" s="1129"/>
      <c r="Q12" s="116" t="s">
        <v>510</v>
      </c>
      <c r="R12" s="117"/>
      <c r="S12" s="118"/>
    </row>
    <row r="13" spans="1:19">
      <c r="A13" s="1100" t="s">
        <v>845</v>
      </c>
      <c r="B13" s="1105"/>
      <c r="C13" s="1105"/>
      <c r="D13" s="1107"/>
      <c r="E13" s="662"/>
      <c r="F13" s="663"/>
      <c r="G13" s="662"/>
      <c r="H13" s="663"/>
      <c r="I13" s="662"/>
      <c r="J13" s="1130"/>
      <c r="K13" s="662"/>
      <c r="L13" s="662"/>
      <c r="M13" s="662"/>
      <c r="N13" s="662"/>
      <c r="O13" s="662"/>
      <c r="P13" s="1131"/>
      <c r="Q13" s="208" t="s">
        <v>846</v>
      </c>
      <c r="R13" s="1099"/>
      <c r="S13" s="188"/>
    </row>
    <row r="14" spans="1:19">
      <c r="A14" s="3264" t="s">
        <v>847</v>
      </c>
      <c r="B14" s="2999"/>
      <c r="C14" s="2999"/>
      <c r="D14" s="1108">
        <v>5</v>
      </c>
      <c r="E14" s="662"/>
      <c r="F14" s="1132">
        <v>5</v>
      </c>
      <c r="G14" s="662"/>
      <c r="H14" s="663"/>
      <c r="I14" s="662"/>
      <c r="J14" s="1130"/>
      <c r="K14" s="662"/>
      <c r="L14" s="662"/>
      <c r="M14" s="662"/>
      <c r="N14" s="662"/>
      <c r="O14" s="662"/>
      <c r="P14" s="1131"/>
      <c r="Q14" s="79" t="s">
        <v>848</v>
      </c>
      <c r="R14" s="80"/>
      <c r="S14" s="81"/>
    </row>
    <row r="15" spans="1:19" ht="24.75" thickBot="1">
      <c r="A15" s="3264" t="s">
        <v>849</v>
      </c>
      <c r="B15" s="2999"/>
      <c r="C15" s="2999"/>
      <c r="D15" s="1108">
        <v>5</v>
      </c>
      <c r="E15" s="662"/>
      <c r="F15" s="1132">
        <v>5</v>
      </c>
      <c r="G15" s="662"/>
      <c r="H15" s="663"/>
      <c r="I15" s="662"/>
      <c r="J15" s="1130"/>
      <c r="K15" s="662"/>
      <c r="L15" s="662"/>
      <c r="M15" s="662"/>
      <c r="N15" s="662"/>
      <c r="O15" s="662"/>
      <c r="P15" s="1131"/>
      <c r="Q15" s="123"/>
      <c r="R15" s="74"/>
      <c r="S15" s="342"/>
    </row>
    <row r="16" spans="1:19" ht="24.75" thickBot="1">
      <c r="A16" s="3264" t="s">
        <v>850</v>
      </c>
      <c r="B16" s="2999"/>
      <c r="C16" s="2999"/>
      <c r="D16" s="1108">
        <v>5</v>
      </c>
      <c r="E16" s="1133"/>
      <c r="F16" s="1132">
        <v>5</v>
      </c>
      <c r="G16" s="1133"/>
      <c r="H16" s="1134"/>
      <c r="I16" s="1133"/>
      <c r="J16" s="1135"/>
      <c r="K16" s="1133"/>
      <c r="L16" s="1133"/>
      <c r="M16" s="1133"/>
      <c r="N16" s="1133"/>
      <c r="O16" s="1133"/>
      <c r="P16" s="1136"/>
      <c r="Q16" s="324" t="s">
        <v>511</v>
      </c>
      <c r="R16" s="325"/>
      <c r="S16" s="517"/>
    </row>
    <row r="17" spans="1:19">
      <c r="A17" s="3264" t="s">
        <v>851</v>
      </c>
      <c r="B17" s="2999"/>
      <c r="C17" s="2999"/>
      <c r="D17" s="1108">
        <v>5</v>
      </c>
      <c r="E17" s="1133"/>
      <c r="F17" s="1132">
        <v>5</v>
      </c>
      <c r="G17" s="1133"/>
      <c r="H17" s="1134"/>
      <c r="I17" s="1133"/>
      <c r="J17" s="1135"/>
      <c r="K17" s="1133"/>
      <c r="L17" s="1133"/>
      <c r="M17" s="1133"/>
      <c r="N17" s="1133"/>
      <c r="O17" s="1133"/>
      <c r="P17" s="1136"/>
      <c r="Q17" s="121" t="s">
        <v>359</v>
      </c>
      <c r="R17" s="208"/>
      <c r="S17" s="188"/>
    </row>
    <row r="18" spans="1:19">
      <c r="A18" s="3264" t="s">
        <v>852</v>
      </c>
      <c r="B18" s="2999"/>
      <c r="C18" s="2999"/>
      <c r="D18" s="1108">
        <v>5</v>
      </c>
      <c r="E18" s="1133"/>
      <c r="F18" s="1132">
        <v>5</v>
      </c>
      <c r="G18" s="1133"/>
      <c r="H18" s="1134"/>
      <c r="I18" s="1133"/>
      <c r="J18" s="1135"/>
      <c r="K18" s="1133"/>
      <c r="L18" s="1133"/>
      <c r="M18" s="1133"/>
      <c r="N18" s="1133"/>
      <c r="O18" s="1133"/>
      <c r="P18" s="1136"/>
      <c r="Q18" s="79"/>
      <c r="R18" s="80"/>
      <c r="S18" s="81"/>
    </row>
    <row r="19" spans="1:19">
      <c r="A19" s="3264" t="s">
        <v>853</v>
      </c>
      <c r="B19" s="2999"/>
      <c r="C19" s="2999"/>
      <c r="D19" s="1108">
        <v>15</v>
      </c>
      <c r="E19" s="1133"/>
      <c r="F19" s="1134"/>
      <c r="G19" s="1133"/>
      <c r="H19" s="1132">
        <v>5</v>
      </c>
      <c r="I19" s="1137">
        <v>5</v>
      </c>
      <c r="J19" s="1138">
        <v>5</v>
      </c>
      <c r="K19" s="1133"/>
      <c r="L19" s="1133"/>
      <c r="M19" s="1133"/>
      <c r="N19" s="1133"/>
      <c r="O19" s="1133"/>
      <c r="P19" s="1136"/>
      <c r="Q19" s="79"/>
      <c r="R19" s="80"/>
      <c r="S19" s="81"/>
    </row>
    <row r="20" spans="1:19">
      <c r="A20" s="1098" t="s">
        <v>854</v>
      </c>
      <c r="B20" s="1101"/>
      <c r="C20" s="1101"/>
      <c r="D20" s="200"/>
      <c r="E20" s="1133"/>
      <c r="F20" s="1134"/>
      <c r="G20" s="1133"/>
      <c r="H20" s="1134"/>
      <c r="I20" s="1133"/>
      <c r="J20" s="1135"/>
      <c r="K20" s="1133"/>
      <c r="L20" s="1133"/>
      <c r="M20" s="1133"/>
      <c r="N20" s="1133"/>
      <c r="O20" s="1133"/>
      <c r="P20" s="1136"/>
      <c r="Q20" s="79"/>
      <c r="R20" s="80"/>
      <c r="S20" s="81"/>
    </row>
    <row r="21" spans="1:19">
      <c r="A21" s="660" t="s">
        <v>855</v>
      </c>
      <c r="B21" s="1101"/>
      <c r="C21" s="1101"/>
      <c r="D21" s="200">
        <v>5</v>
      </c>
      <c r="E21" s="1133"/>
      <c r="F21" s="1132">
        <v>5</v>
      </c>
      <c r="G21" s="1133"/>
      <c r="H21" s="1134"/>
      <c r="I21" s="1133"/>
      <c r="J21" s="1135"/>
      <c r="K21" s="1133"/>
      <c r="L21" s="1133"/>
      <c r="M21" s="1133"/>
      <c r="N21" s="1133"/>
      <c r="O21" s="1133"/>
      <c r="P21" s="1136"/>
      <c r="Q21" s="79"/>
      <c r="R21" s="80"/>
      <c r="S21" s="81"/>
    </row>
    <row r="22" spans="1:19" ht="24.75" thickBot="1">
      <c r="A22" s="660" t="s">
        <v>856</v>
      </c>
      <c r="B22" s="1101"/>
      <c r="C22" s="1101"/>
      <c r="D22" s="200">
        <v>5</v>
      </c>
      <c r="E22" s="1133"/>
      <c r="F22" s="1134"/>
      <c r="G22" s="1133"/>
      <c r="H22" s="1134"/>
      <c r="I22" s="1137">
        <v>5</v>
      </c>
      <c r="J22" s="1135"/>
      <c r="K22" s="1133"/>
      <c r="L22" s="1133"/>
      <c r="M22" s="1133"/>
      <c r="N22" s="1133"/>
      <c r="O22" s="1133"/>
      <c r="P22" s="1136"/>
      <c r="Q22" s="79"/>
      <c r="R22" s="80"/>
      <c r="S22" s="81"/>
    </row>
    <row r="23" spans="1:19">
      <c r="A23" s="660" t="s">
        <v>857</v>
      </c>
      <c r="B23" s="1101"/>
      <c r="C23" s="1101"/>
      <c r="D23" s="200">
        <v>5</v>
      </c>
      <c r="E23" s="662"/>
      <c r="F23" s="663"/>
      <c r="G23" s="662"/>
      <c r="H23" s="663"/>
      <c r="I23" s="1133"/>
      <c r="J23" s="1135"/>
      <c r="K23" s="1133"/>
      <c r="L23" s="1137">
        <v>5</v>
      </c>
      <c r="M23" s="1133"/>
      <c r="N23" s="1133"/>
      <c r="O23" s="1133"/>
      <c r="P23" s="1136"/>
      <c r="Q23" s="1094" t="s">
        <v>504</v>
      </c>
      <c r="R23" s="1095"/>
      <c r="S23" s="1096"/>
    </row>
    <row r="24" spans="1:19">
      <c r="A24" s="660" t="s">
        <v>858</v>
      </c>
      <c r="B24" s="1101"/>
      <c r="C24" s="1101"/>
      <c r="D24" s="200">
        <v>5</v>
      </c>
      <c r="E24" s="662"/>
      <c r="F24" s="663"/>
      <c r="G24" s="662"/>
      <c r="H24" s="663"/>
      <c r="I24" s="1133"/>
      <c r="J24" s="1135"/>
      <c r="K24" s="1133"/>
      <c r="L24" s="1133"/>
      <c r="M24" s="1133"/>
      <c r="N24" s="1133"/>
      <c r="O24" s="1137">
        <v>5</v>
      </c>
      <c r="P24" s="1136"/>
      <c r="Q24" s="3283" t="s">
        <v>12</v>
      </c>
      <c r="R24" s="3284"/>
      <c r="S24" s="82" t="s">
        <v>13</v>
      </c>
    </row>
    <row r="25" spans="1:19">
      <c r="A25" s="1098" t="s">
        <v>859</v>
      </c>
      <c r="B25" s="1101"/>
      <c r="C25" s="1101"/>
      <c r="D25" s="200">
        <v>5</v>
      </c>
      <c r="E25" s="662"/>
      <c r="F25" s="663"/>
      <c r="G25" s="662"/>
      <c r="H25" s="663"/>
      <c r="I25" s="1133"/>
      <c r="J25" s="1135"/>
      <c r="K25" s="1133"/>
      <c r="L25" s="1133"/>
      <c r="M25" s="1133"/>
      <c r="N25" s="1133"/>
      <c r="O25" s="1137">
        <v>5</v>
      </c>
      <c r="P25" s="1136"/>
      <c r="Q25" s="2883">
        <v>80000</v>
      </c>
      <c r="R25" s="2884"/>
      <c r="S25" s="1012"/>
    </row>
    <row r="26" spans="1:19">
      <c r="A26" s="1098" t="s">
        <v>860</v>
      </c>
      <c r="B26" s="1101"/>
      <c r="C26" s="1101"/>
      <c r="D26" s="166">
        <v>20</v>
      </c>
      <c r="E26" s="1141"/>
      <c r="F26" s="1189"/>
      <c r="G26" s="1141"/>
      <c r="H26" s="1189"/>
      <c r="I26" s="1141"/>
      <c r="J26" s="1142"/>
      <c r="K26" s="1191">
        <v>10</v>
      </c>
      <c r="L26" s="1141"/>
      <c r="M26" s="1141"/>
      <c r="N26" s="1141"/>
      <c r="O26" s="1141"/>
      <c r="P26" s="1190">
        <v>10</v>
      </c>
      <c r="Q26" s="1046"/>
      <c r="R26" s="1117"/>
      <c r="S26" s="559"/>
    </row>
    <row r="27" spans="1:19">
      <c r="A27" s="509" t="s">
        <v>861</v>
      </c>
      <c r="B27" s="1101"/>
      <c r="C27" s="1101"/>
      <c r="D27" s="166">
        <v>5</v>
      </c>
      <c r="E27" s="1139"/>
      <c r="F27" s="1140"/>
      <c r="G27" s="1139"/>
      <c r="H27" s="1140"/>
      <c r="I27" s="1141"/>
      <c r="J27" s="1142"/>
      <c r="K27" s="1141"/>
      <c r="L27" s="1141"/>
      <c r="M27" s="1141"/>
      <c r="N27" s="1141"/>
      <c r="O27" s="1141"/>
      <c r="P27" s="698">
        <v>5</v>
      </c>
      <c r="Q27" s="123"/>
      <c r="R27" s="1118"/>
      <c r="S27" s="277"/>
    </row>
    <row r="28" spans="1:19" ht="24.75" thickBot="1">
      <c r="A28" s="1109" t="s">
        <v>862</v>
      </c>
      <c r="B28" s="1110"/>
      <c r="C28" s="1110"/>
      <c r="D28" s="1111"/>
      <c r="E28" s="702"/>
      <c r="F28" s="703"/>
      <c r="G28" s="702"/>
      <c r="H28" s="703"/>
      <c r="I28" s="702"/>
      <c r="J28" s="704"/>
      <c r="K28" s="702"/>
      <c r="L28" s="702"/>
      <c r="M28" s="702"/>
      <c r="N28" s="702"/>
      <c r="O28" s="702"/>
      <c r="P28" s="1112"/>
      <c r="Q28" s="415" t="s">
        <v>14</v>
      </c>
      <c r="R28" s="1114"/>
      <c r="S28" s="563">
        <v>80000</v>
      </c>
    </row>
    <row r="29" spans="1:19" ht="21" customHeight="1" thickBot="1">
      <c r="A29" s="2894" t="s">
        <v>61</v>
      </c>
      <c r="B29" s="2895"/>
      <c r="C29" s="2896"/>
      <c r="D29" s="1113">
        <f>SUM(D11:D28)</f>
        <v>100</v>
      </c>
      <c r="E29" s="93"/>
      <c r="F29" s="94"/>
      <c r="G29" s="93"/>
      <c r="H29" s="94"/>
      <c r="I29" s="93"/>
      <c r="J29" s="94"/>
      <c r="K29" s="95"/>
      <c r="L29" s="95"/>
      <c r="M29" s="95"/>
      <c r="N29" s="95"/>
      <c r="O29" s="95"/>
      <c r="P29" s="96"/>
      <c r="Q29" s="1092" t="s">
        <v>864</v>
      </c>
      <c r="R29" s="1115"/>
      <c r="S29" s="1116"/>
    </row>
    <row r="30" spans="1:19">
      <c r="A30" s="2885" t="s">
        <v>484</v>
      </c>
      <c r="B30" s="2886"/>
      <c r="C30" s="2887"/>
      <c r="D30" s="172" t="s">
        <v>68</v>
      </c>
      <c r="E30" s="1102">
        <f>SUM(E11:E28)</f>
        <v>5</v>
      </c>
      <c r="F30" s="1102">
        <f>SUM(F11:F28)</f>
        <v>35</v>
      </c>
      <c r="G30" s="1102">
        <f>SUM(G16:G28)</f>
        <v>0</v>
      </c>
      <c r="H30" s="1102">
        <f>SUM(H16:H28)</f>
        <v>5</v>
      </c>
      <c r="I30" s="1102">
        <f>SUM(I17:I28)</f>
        <v>10</v>
      </c>
      <c r="J30" s="1102">
        <f>SUM(J17:J28)</f>
        <v>5</v>
      </c>
      <c r="K30" s="1102">
        <f t="shared" ref="K30" si="0">SUM(K17:K28)</f>
        <v>10</v>
      </c>
      <c r="L30" s="1102">
        <f>SUM(L17:L28)</f>
        <v>5</v>
      </c>
      <c r="M30" s="1102">
        <f>SUM(M17:M28)</f>
        <v>0</v>
      </c>
      <c r="N30" s="1102">
        <f>SUM(N17:N28)</f>
        <v>0</v>
      </c>
      <c r="O30" s="1102">
        <f>SUM(O17:O28)</f>
        <v>10</v>
      </c>
      <c r="P30" s="1103">
        <f>SUM(P17:P28)</f>
        <v>15</v>
      </c>
      <c r="Q30" s="2913" t="s">
        <v>863</v>
      </c>
      <c r="R30" s="3281"/>
      <c r="S30" s="3282"/>
    </row>
    <row r="31" spans="1:19" ht="21" customHeight="1">
      <c r="A31" s="2888"/>
      <c r="B31" s="2889"/>
      <c r="C31" s="2890"/>
      <c r="D31" s="175" t="s">
        <v>69</v>
      </c>
      <c r="E31" s="99">
        <f>E30</f>
        <v>5</v>
      </c>
      <c r="F31" s="97">
        <f>SUM(E30:F30)</f>
        <v>40</v>
      </c>
      <c r="G31" s="97">
        <f>SUM(E30:G30)</f>
        <v>40</v>
      </c>
      <c r="H31" s="97">
        <f>SUM(E30:H30)</f>
        <v>45</v>
      </c>
      <c r="I31" s="97">
        <f>SUM(E30:I30)</f>
        <v>55</v>
      </c>
      <c r="J31" s="97">
        <f>SUM(E30:J30)</f>
        <v>60</v>
      </c>
      <c r="K31" s="97">
        <f>SUM(E30:K30)</f>
        <v>70</v>
      </c>
      <c r="L31" s="97">
        <f>SUM(E30:L30)</f>
        <v>75</v>
      </c>
      <c r="M31" s="97">
        <f>SUM(E30:M30)</f>
        <v>75</v>
      </c>
      <c r="N31" s="97">
        <f>SUM(E30:N30)</f>
        <v>75</v>
      </c>
      <c r="O31" s="97">
        <f>SUM(E30:O30)</f>
        <v>85</v>
      </c>
      <c r="P31" s="98">
        <f>SUM(E30:P30)</f>
        <v>100</v>
      </c>
      <c r="Q31" s="123"/>
      <c r="R31" s="123"/>
      <c r="S31" s="277"/>
    </row>
    <row r="32" spans="1:19" ht="21" customHeight="1">
      <c r="A32" s="2831" t="s">
        <v>487</v>
      </c>
      <c r="B32" s="2832"/>
      <c r="C32" s="2833"/>
      <c r="D32" s="177" t="s">
        <v>68</v>
      </c>
      <c r="E32" s="100"/>
      <c r="F32" s="101"/>
      <c r="G32" s="100"/>
      <c r="H32" s="101"/>
      <c r="I32" s="100"/>
      <c r="J32" s="101"/>
      <c r="K32" s="102"/>
      <c r="L32" s="102"/>
      <c r="M32" s="102"/>
      <c r="N32" s="102"/>
      <c r="O32" s="102"/>
      <c r="P32" s="103"/>
      <c r="Q32" s="1083" t="s">
        <v>813</v>
      </c>
      <c r="R32" s="1084"/>
      <c r="S32" s="2839">
        <v>0</v>
      </c>
    </row>
    <row r="33" spans="1:19" ht="24.75" thickBot="1">
      <c r="A33" s="2834"/>
      <c r="B33" s="2835"/>
      <c r="C33" s="2836"/>
      <c r="D33" s="182" t="s">
        <v>72</v>
      </c>
      <c r="E33" s="104">
        <f>E32</f>
        <v>0</v>
      </c>
      <c r="F33" s="105">
        <f>SUM(E32:F32)</f>
        <v>0</v>
      </c>
      <c r="G33" s="105">
        <f>SUM(E32:G32)</f>
        <v>0</v>
      </c>
      <c r="H33" s="105">
        <f>SUM(E32:H32)</f>
        <v>0</v>
      </c>
      <c r="I33" s="105">
        <f>SUM(E32:I32)</f>
        <v>0</v>
      </c>
      <c r="J33" s="105">
        <f>SUM(E32:J32)</f>
        <v>0</v>
      </c>
      <c r="K33" s="105">
        <f>SUM(E32:K32)</f>
        <v>0</v>
      </c>
      <c r="L33" s="105">
        <f>SUM(E32:L32)</f>
        <v>0</v>
      </c>
      <c r="M33" s="105">
        <f>SUM(E32:M32)</f>
        <v>0</v>
      </c>
      <c r="N33" s="105">
        <f>SUM(E32:N32)</f>
        <v>0</v>
      </c>
      <c r="O33" s="105">
        <f>SUM(E32:O32)</f>
        <v>0</v>
      </c>
      <c r="P33" s="106">
        <f>SUM(E32:P32)</f>
        <v>0</v>
      </c>
      <c r="Q33" s="1085" t="s">
        <v>814</v>
      </c>
      <c r="R33" s="1086"/>
      <c r="S33" s="2840"/>
    </row>
    <row r="35" spans="1:19">
      <c r="R35" s="123"/>
    </row>
    <row r="37" spans="1:19">
      <c r="R37" s="123"/>
    </row>
  </sheetData>
  <mergeCells count="29">
    <mergeCell ref="A30:C31"/>
    <mergeCell ref="A32:C33"/>
    <mergeCell ref="Q30:S30"/>
    <mergeCell ref="S32:S33"/>
    <mergeCell ref="A14:C14"/>
    <mergeCell ref="A29:C29"/>
    <mergeCell ref="Q24:R24"/>
    <mergeCell ref="A15:C15"/>
    <mergeCell ref="A16:C16"/>
    <mergeCell ref="A17:C17"/>
    <mergeCell ref="A18:C18"/>
    <mergeCell ref="A19:C19"/>
    <mergeCell ref="Q25:R25"/>
    <mergeCell ref="Q8:S8"/>
    <mergeCell ref="A9:C10"/>
    <mergeCell ref="E9:P9"/>
    <mergeCell ref="A1:S1"/>
    <mergeCell ref="A2:S2"/>
    <mergeCell ref="A3:B4"/>
    <mergeCell ref="Q5:S5"/>
    <mergeCell ref="Q6:S6"/>
    <mergeCell ref="C3:S3"/>
    <mergeCell ref="C4:S4"/>
    <mergeCell ref="D9:D10"/>
    <mergeCell ref="C5:P5"/>
    <mergeCell ref="A6:B8"/>
    <mergeCell ref="C6:P6"/>
    <mergeCell ref="C7:P7"/>
    <mergeCell ref="C8:P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r:id="rId1"/>
  <headerFooter scaleWithDoc="0" alignWithMargins="0">
    <oddHeader>&amp;R&amp;"Angsana New,ธรรมดา"&amp;18 44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FFFF"/>
  </sheetPr>
  <dimension ref="A1:S32"/>
  <sheetViews>
    <sheetView view="pageLayout" zoomScale="110" zoomScaleNormal="80" zoomScalePageLayoutView="110" workbookViewId="0">
      <selection activeCell="A5" sqref="A5:P6"/>
    </sheetView>
  </sheetViews>
  <sheetFormatPr defaultColWidth="8.5703125" defaultRowHeight="24"/>
  <cols>
    <col min="1" max="1" width="8.5703125" style="15"/>
    <col min="2" max="2" width="16.42578125" style="15" customWidth="1"/>
    <col min="3" max="3" width="35.85546875" style="15" customWidth="1"/>
    <col min="4" max="4" width="15.42578125" style="15" bestFit="1" customWidth="1"/>
    <col min="5" max="6" width="4.85546875" style="15" bestFit="1" customWidth="1"/>
    <col min="7" max="7" width="5.85546875" style="15" bestFit="1" customWidth="1"/>
    <col min="8" max="8" width="5.85546875" style="15" customWidth="1"/>
    <col min="9" max="9" width="4.140625" style="15" bestFit="1" customWidth="1"/>
    <col min="10" max="10" width="4.42578125" style="15" customWidth="1"/>
    <col min="11" max="11" width="4.42578125" style="15" bestFit="1" customWidth="1"/>
    <col min="12" max="12" width="4.5703125" style="15" customWidth="1"/>
    <col min="13" max="13" width="6.140625" style="15" customWidth="1"/>
    <col min="14" max="14" width="3.85546875" style="15" bestFit="1" customWidth="1"/>
    <col min="15" max="15" width="4" style="15" bestFit="1" customWidth="1"/>
    <col min="16" max="16" width="3.85546875" style="15" bestFit="1" customWidth="1"/>
    <col min="17" max="17" width="8.5703125" style="15"/>
    <col min="18" max="18" width="31.42578125" style="15" customWidth="1"/>
    <col min="19" max="19" width="21.140625" style="15" customWidth="1"/>
    <col min="20" max="16384" width="8.5703125" style="15"/>
  </cols>
  <sheetData>
    <row r="1" spans="1:19">
      <c r="A1" s="2850" t="s">
        <v>58</v>
      </c>
      <c r="B1" s="2847"/>
      <c r="C1" s="2847"/>
      <c r="D1" s="2847"/>
      <c r="E1" s="2847"/>
      <c r="F1" s="2847"/>
      <c r="G1" s="2847"/>
      <c r="H1" s="2847"/>
      <c r="I1" s="2847"/>
      <c r="J1" s="2847"/>
      <c r="K1" s="2847"/>
      <c r="L1" s="2847"/>
      <c r="M1" s="2847"/>
      <c r="N1" s="2847"/>
      <c r="O1" s="2847"/>
      <c r="P1" s="2847"/>
      <c r="Q1" s="2847"/>
      <c r="R1" s="2847"/>
      <c r="S1" s="2851"/>
    </row>
    <row r="2" spans="1:19" ht="24.75" thickBot="1">
      <c r="A2" s="3428" t="s">
        <v>426</v>
      </c>
      <c r="B2" s="2853"/>
      <c r="C2" s="2853"/>
      <c r="D2" s="2853"/>
      <c r="E2" s="2853"/>
      <c r="F2" s="2853"/>
      <c r="G2" s="2853"/>
      <c r="H2" s="2853"/>
      <c r="I2" s="2853"/>
      <c r="J2" s="2853"/>
      <c r="K2" s="2853"/>
      <c r="L2" s="2853"/>
      <c r="M2" s="2853"/>
      <c r="N2" s="2853"/>
      <c r="O2" s="2853"/>
      <c r="P2" s="2853"/>
      <c r="Q2" s="2853"/>
      <c r="R2" s="2853"/>
      <c r="S2" s="2854"/>
    </row>
    <row r="3" spans="1:19">
      <c r="A3" s="2855" t="s">
        <v>786</v>
      </c>
      <c r="B3" s="2856"/>
      <c r="C3" s="3122" t="s">
        <v>157</v>
      </c>
      <c r="D3" s="3122"/>
      <c r="E3" s="3122"/>
      <c r="F3" s="3122"/>
      <c r="G3" s="3122"/>
      <c r="H3" s="3122"/>
      <c r="I3" s="3122"/>
      <c r="J3" s="3122"/>
      <c r="K3" s="3122"/>
      <c r="L3" s="3122"/>
      <c r="M3" s="3122"/>
      <c r="N3" s="3122"/>
      <c r="O3" s="3122"/>
      <c r="P3" s="3122"/>
      <c r="Q3" s="3122"/>
      <c r="R3" s="3122"/>
      <c r="S3" s="3123"/>
    </row>
    <row r="4" spans="1:19" ht="24.75" thickBot="1">
      <c r="A4" s="3028"/>
      <c r="B4" s="3029"/>
      <c r="C4" s="3125"/>
      <c r="D4" s="3125"/>
      <c r="E4" s="3125"/>
      <c r="F4" s="3125"/>
      <c r="G4" s="3125"/>
      <c r="H4" s="3125"/>
      <c r="I4" s="3125"/>
      <c r="J4" s="3125"/>
      <c r="K4" s="3125"/>
      <c r="L4" s="3125"/>
      <c r="M4" s="3125"/>
      <c r="N4" s="3125"/>
      <c r="O4" s="3125"/>
      <c r="P4" s="3125"/>
      <c r="Q4" s="3125"/>
      <c r="R4" s="3125"/>
      <c r="S4" s="3126"/>
    </row>
    <row r="5" spans="1:19">
      <c r="A5" s="2941" t="s">
        <v>63</v>
      </c>
      <c r="B5" s="2926"/>
      <c r="C5" s="2925" t="s">
        <v>998</v>
      </c>
      <c r="D5" s="2926"/>
      <c r="E5" s="2926"/>
      <c r="F5" s="2926"/>
      <c r="G5" s="2926"/>
      <c r="H5" s="2926"/>
      <c r="I5" s="2926"/>
      <c r="J5" s="2926"/>
      <c r="K5" s="2926"/>
      <c r="L5" s="2926"/>
      <c r="M5" s="2926"/>
      <c r="N5" s="2926"/>
      <c r="O5" s="2926"/>
      <c r="P5" s="2927"/>
      <c r="Q5" s="3019" t="s">
        <v>564</v>
      </c>
      <c r="R5" s="3020"/>
      <c r="S5" s="3021"/>
    </row>
    <row r="6" spans="1:19" ht="21" customHeight="1">
      <c r="A6" s="2943"/>
      <c r="B6" s="2929"/>
      <c r="C6" s="2928"/>
      <c r="D6" s="2929"/>
      <c r="E6" s="2929"/>
      <c r="F6" s="2929"/>
      <c r="G6" s="2929"/>
      <c r="H6" s="2929"/>
      <c r="I6" s="2929"/>
      <c r="J6" s="2929"/>
      <c r="K6" s="2929"/>
      <c r="L6" s="2929"/>
      <c r="M6" s="2929"/>
      <c r="N6" s="2929"/>
      <c r="O6" s="2929"/>
      <c r="P6" s="2930"/>
      <c r="Q6" s="3435" t="s">
        <v>159</v>
      </c>
      <c r="R6" s="3436"/>
      <c r="S6" s="3437"/>
    </row>
    <row r="7" spans="1:19">
      <c r="A7" s="2871" t="s">
        <v>62</v>
      </c>
      <c r="B7" s="2872"/>
      <c r="C7" s="2875" t="s">
        <v>158</v>
      </c>
      <c r="D7" s="2876"/>
      <c r="E7" s="2876"/>
      <c r="F7" s="2876"/>
      <c r="G7" s="2876"/>
      <c r="H7" s="2876"/>
      <c r="I7" s="2876"/>
      <c r="J7" s="2876"/>
      <c r="K7" s="2876"/>
      <c r="L7" s="2876"/>
      <c r="M7" s="2876"/>
      <c r="N7" s="2876"/>
      <c r="O7" s="2876"/>
      <c r="P7" s="2931"/>
      <c r="Q7" s="1072" t="s">
        <v>613</v>
      </c>
      <c r="R7" s="80"/>
      <c r="S7" s="390"/>
    </row>
    <row r="8" spans="1:19" ht="24.75" thickBot="1">
      <c r="A8" s="2873"/>
      <c r="B8" s="2874"/>
      <c r="C8" s="2877"/>
      <c r="D8" s="2878"/>
      <c r="E8" s="2878"/>
      <c r="F8" s="2878"/>
      <c r="G8" s="2878"/>
      <c r="H8" s="2878"/>
      <c r="I8" s="2878"/>
      <c r="J8" s="2878"/>
      <c r="K8" s="2878"/>
      <c r="L8" s="2878"/>
      <c r="M8" s="2878"/>
      <c r="N8" s="2878"/>
      <c r="O8" s="2878"/>
      <c r="P8" s="2957"/>
      <c r="Q8" s="3041" t="s">
        <v>59</v>
      </c>
      <c r="R8" s="3042"/>
      <c r="S8" s="3043"/>
    </row>
    <row r="9" spans="1:19" ht="24.75" thickBot="1">
      <c r="A9" s="2903" t="s">
        <v>499</v>
      </c>
      <c r="B9" s="2904"/>
      <c r="C9" s="2904"/>
      <c r="D9" s="202" t="s">
        <v>585</v>
      </c>
      <c r="E9" s="2910" t="s">
        <v>582</v>
      </c>
      <c r="F9" s="2910"/>
      <c r="G9" s="2910"/>
      <c r="H9" s="2910"/>
      <c r="I9" s="2910"/>
      <c r="J9" s="2910"/>
      <c r="K9" s="2910"/>
      <c r="L9" s="2910"/>
      <c r="M9" s="2910"/>
      <c r="N9" s="2910"/>
      <c r="O9" s="2910"/>
      <c r="P9" s="2924"/>
      <c r="Q9" s="324" t="s">
        <v>525</v>
      </c>
      <c r="R9" s="325"/>
      <c r="S9" s="326" t="s">
        <v>502</v>
      </c>
    </row>
    <row r="10" spans="1:19">
      <c r="A10" s="3009"/>
      <c r="B10" s="3010"/>
      <c r="C10" s="3010"/>
      <c r="D10" s="165" t="s">
        <v>486</v>
      </c>
      <c r="E10" s="209" t="s">
        <v>0</v>
      </c>
      <c r="F10" s="210" t="s">
        <v>1</v>
      </c>
      <c r="G10" s="211" t="s">
        <v>2</v>
      </c>
      <c r="H10" s="212" t="s">
        <v>3</v>
      </c>
      <c r="I10" s="212" t="s">
        <v>4</v>
      </c>
      <c r="J10" s="212" t="s">
        <v>5</v>
      </c>
      <c r="K10" s="212" t="s">
        <v>6</v>
      </c>
      <c r="L10" s="212" t="s">
        <v>7</v>
      </c>
      <c r="M10" s="212" t="s">
        <v>8</v>
      </c>
      <c r="N10" s="212" t="s">
        <v>9</v>
      </c>
      <c r="O10" s="212" t="s">
        <v>10</v>
      </c>
      <c r="P10" s="213" t="s">
        <v>11</v>
      </c>
      <c r="Q10" s="2951" t="s">
        <v>160</v>
      </c>
      <c r="R10" s="3117"/>
      <c r="S10" s="1082" t="s">
        <v>161</v>
      </c>
    </row>
    <row r="11" spans="1:19" ht="24.75" thickBot="1">
      <c r="A11" s="3613" t="s">
        <v>872</v>
      </c>
      <c r="B11" s="3614"/>
      <c r="C11" s="3615"/>
      <c r="D11" s="198">
        <v>15</v>
      </c>
      <c r="E11" s="420">
        <v>3.75</v>
      </c>
      <c r="F11" s="420">
        <v>3.75</v>
      </c>
      <c r="G11" s="420">
        <v>3.75</v>
      </c>
      <c r="H11" s="420">
        <v>3.75</v>
      </c>
      <c r="I11" s="215"/>
      <c r="J11" s="217"/>
      <c r="K11" s="215"/>
      <c r="L11" s="215"/>
      <c r="M11" s="215"/>
      <c r="N11" s="215"/>
      <c r="O11" s="215"/>
      <c r="P11" s="218"/>
      <c r="Q11" s="441"/>
      <c r="R11" s="516"/>
      <c r="S11" s="365"/>
    </row>
    <row r="12" spans="1:19" ht="24.75" thickBot="1">
      <c r="A12" s="3114" t="s">
        <v>162</v>
      </c>
      <c r="B12" s="3115"/>
      <c r="C12" s="3116"/>
      <c r="D12" s="199">
        <v>60</v>
      </c>
      <c r="E12" s="219"/>
      <c r="F12" s="77"/>
      <c r="G12" s="222"/>
      <c r="H12" s="338">
        <v>20</v>
      </c>
      <c r="I12" s="219"/>
      <c r="J12" s="222"/>
      <c r="K12" s="328">
        <v>20</v>
      </c>
      <c r="L12" s="219"/>
      <c r="M12" s="219"/>
      <c r="N12" s="328">
        <v>20</v>
      </c>
      <c r="O12" s="219"/>
      <c r="P12" s="224"/>
      <c r="Q12" s="324" t="s">
        <v>510</v>
      </c>
      <c r="R12" s="325"/>
      <c r="S12" s="517"/>
    </row>
    <row r="13" spans="1:19">
      <c r="A13" s="3052" t="s">
        <v>163</v>
      </c>
      <c r="B13" s="3053"/>
      <c r="C13" s="3054"/>
      <c r="D13" s="200">
        <v>15</v>
      </c>
      <c r="E13" s="225"/>
      <c r="F13" s="226"/>
      <c r="G13" s="225"/>
      <c r="H13" s="287">
        <v>5</v>
      </c>
      <c r="I13" s="225"/>
      <c r="J13" s="228"/>
      <c r="K13" s="283">
        <v>5</v>
      </c>
      <c r="L13" s="225"/>
      <c r="M13" s="225"/>
      <c r="N13" s="283">
        <v>5</v>
      </c>
      <c r="O13" s="225"/>
      <c r="P13" s="230"/>
      <c r="Q13" s="2951" t="s">
        <v>164</v>
      </c>
      <c r="R13" s="2952"/>
      <c r="S13" s="2953"/>
    </row>
    <row r="14" spans="1:19" ht="24.75" thickBot="1">
      <c r="A14" s="3052" t="s">
        <v>165</v>
      </c>
      <c r="B14" s="3053"/>
      <c r="C14" s="3054"/>
      <c r="D14" s="200"/>
      <c r="E14" s="77"/>
      <c r="F14" s="231"/>
      <c r="G14" s="77"/>
      <c r="H14" s="231"/>
      <c r="I14" s="77"/>
      <c r="J14" s="232"/>
      <c r="K14" s="77"/>
      <c r="L14" s="77"/>
      <c r="M14" s="77"/>
      <c r="N14" s="77"/>
      <c r="O14" s="77"/>
      <c r="P14" s="78"/>
      <c r="Q14" s="73"/>
      <c r="R14" s="74"/>
      <c r="S14" s="75"/>
    </row>
    <row r="15" spans="1:19" ht="24.75" thickBot="1">
      <c r="A15" s="3052" t="s">
        <v>166</v>
      </c>
      <c r="B15" s="3053"/>
      <c r="C15" s="3054"/>
      <c r="D15" s="200">
        <v>10</v>
      </c>
      <c r="E15" s="77"/>
      <c r="F15" s="231"/>
      <c r="G15" s="77"/>
      <c r="H15" s="231"/>
      <c r="I15" s="77"/>
      <c r="J15" s="232"/>
      <c r="K15" s="77"/>
      <c r="L15" s="77"/>
      <c r="M15" s="77"/>
      <c r="N15" s="77"/>
      <c r="O15" s="77"/>
      <c r="P15" s="286">
        <v>10</v>
      </c>
      <c r="Q15" s="324" t="s">
        <v>511</v>
      </c>
      <c r="R15" s="325"/>
      <c r="S15" s="517"/>
    </row>
    <row r="16" spans="1:19">
      <c r="A16" s="3052" t="s">
        <v>167</v>
      </c>
      <c r="B16" s="3053"/>
      <c r="C16" s="3054"/>
      <c r="D16" s="200"/>
      <c r="E16" s="225"/>
      <c r="F16" s="226"/>
      <c r="G16" s="225"/>
      <c r="H16" s="226"/>
      <c r="I16" s="225"/>
      <c r="J16" s="228"/>
      <c r="K16" s="225"/>
      <c r="L16" s="225"/>
      <c r="M16" s="225"/>
      <c r="N16" s="225"/>
      <c r="O16" s="225"/>
      <c r="P16" s="230"/>
      <c r="Q16" s="3581" t="s">
        <v>168</v>
      </c>
      <c r="R16" s="4057"/>
      <c r="S16" s="3996"/>
    </row>
    <row r="17" spans="1:19" ht="24.75" thickBot="1">
      <c r="A17" s="3052"/>
      <c r="B17" s="3053"/>
      <c r="C17" s="3054"/>
      <c r="D17" s="200"/>
      <c r="E17" s="77"/>
      <c r="F17" s="231"/>
      <c r="G17" s="77"/>
      <c r="H17" s="231"/>
      <c r="I17" s="77"/>
      <c r="J17" s="232"/>
      <c r="K17" s="77"/>
      <c r="L17" s="77"/>
      <c r="M17" s="77"/>
      <c r="N17" s="77"/>
      <c r="O17" s="77"/>
      <c r="P17" s="78"/>
      <c r="Q17" s="73"/>
      <c r="R17" s="74"/>
      <c r="S17" s="75"/>
    </row>
    <row r="18" spans="1:19" ht="24.75" thickBot="1">
      <c r="A18" s="3052"/>
      <c r="B18" s="3053"/>
      <c r="C18" s="3054"/>
      <c r="D18" s="200"/>
      <c r="E18" s="77"/>
      <c r="F18" s="231"/>
      <c r="G18" s="77"/>
      <c r="H18" s="231"/>
      <c r="I18" s="77"/>
      <c r="J18" s="232"/>
      <c r="K18" s="77"/>
      <c r="L18" s="77"/>
      <c r="M18" s="77"/>
      <c r="N18" s="77"/>
      <c r="O18" s="77"/>
      <c r="P18" s="78"/>
      <c r="Q18" s="3035" t="s">
        <v>504</v>
      </c>
      <c r="R18" s="3036"/>
      <c r="S18" s="3037"/>
    </row>
    <row r="19" spans="1:19">
      <c r="A19" s="3052"/>
      <c r="B19" s="3053"/>
      <c r="C19" s="3054"/>
      <c r="D19" s="200"/>
      <c r="E19" s="77"/>
      <c r="F19" s="231"/>
      <c r="G19" s="77"/>
      <c r="H19" s="231"/>
      <c r="I19" s="77"/>
      <c r="J19" s="232"/>
      <c r="K19" s="77"/>
      <c r="L19" s="77"/>
      <c r="M19" s="77"/>
      <c r="N19" s="77"/>
      <c r="O19" s="77"/>
      <c r="P19" s="78"/>
      <c r="Q19" s="3055" t="s">
        <v>12</v>
      </c>
      <c r="R19" s="3056"/>
      <c r="S19" s="213" t="s">
        <v>13</v>
      </c>
    </row>
    <row r="20" spans="1:19">
      <c r="A20" s="3052"/>
      <c r="B20" s="3053"/>
      <c r="C20" s="3054"/>
      <c r="D20" s="166"/>
      <c r="E20" s="83"/>
      <c r="F20" s="84"/>
      <c r="G20" s="83"/>
      <c r="H20" s="84"/>
      <c r="I20" s="83"/>
      <c r="J20" s="85"/>
      <c r="K20" s="83"/>
      <c r="L20" s="83"/>
      <c r="M20" s="83"/>
      <c r="N20" s="83"/>
      <c r="O20" s="83"/>
      <c r="P20" s="87"/>
      <c r="Q20" s="3283" t="s">
        <v>168</v>
      </c>
      <c r="R20" s="3284"/>
      <c r="S20" s="86"/>
    </row>
    <row r="21" spans="1:19" ht="24.75" thickBot="1">
      <c r="A21" s="3052"/>
      <c r="B21" s="3053"/>
      <c r="C21" s="3054"/>
      <c r="D21" s="166"/>
      <c r="E21" s="83"/>
      <c r="F21" s="84"/>
      <c r="G21" s="83"/>
      <c r="H21" s="84"/>
      <c r="I21" s="83"/>
      <c r="J21" s="85"/>
      <c r="K21" s="83"/>
      <c r="L21" s="83"/>
      <c r="M21" s="83"/>
      <c r="N21" s="83"/>
      <c r="O21" s="83"/>
      <c r="P21" s="87"/>
      <c r="Q21" s="3174" t="s">
        <v>169</v>
      </c>
      <c r="R21" s="3175"/>
      <c r="S21" s="4139"/>
    </row>
    <row r="22" spans="1:19" ht="24.75" thickBot="1">
      <c r="A22" s="4140"/>
      <c r="B22" s="4141"/>
      <c r="C22" s="4142"/>
      <c r="D22" s="166"/>
      <c r="E22" s="83"/>
      <c r="F22" s="84"/>
      <c r="G22" s="83"/>
      <c r="H22" s="84"/>
      <c r="I22" s="83"/>
      <c r="J22" s="85"/>
      <c r="K22" s="83"/>
      <c r="L22" s="83"/>
      <c r="M22" s="83"/>
      <c r="N22" s="83"/>
      <c r="O22" s="83"/>
      <c r="P22" s="87"/>
      <c r="Q22" s="3035" t="s">
        <v>563</v>
      </c>
      <c r="R22" s="3036"/>
      <c r="S22" s="3037"/>
    </row>
    <row r="23" spans="1:19">
      <c r="A23" s="552"/>
      <c r="B23" s="779"/>
      <c r="C23" s="623"/>
      <c r="D23" s="550"/>
      <c r="E23" s="550"/>
      <c r="F23" s="550"/>
      <c r="G23" s="550"/>
      <c r="H23" s="550"/>
      <c r="I23" s="550"/>
      <c r="J23" s="550"/>
      <c r="K23" s="550"/>
      <c r="L23" s="550"/>
      <c r="M23" s="550"/>
      <c r="N23" s="550"/>
      <c r="O23" s="550"/>
      <c r="P23" s="551"/>
      <c r="Q23" s="2951" t="s">
        <v>466</v>
      </c>
      <c r="R23" s="2952"/>
      <c r="S23" s="2953"/>
    </row>
    <row r="24" spans="1:19">
      <c r="A24" s="2894" t="s">
        <v>61</v>
      </c>
      <c r="B24" s="2895"/>
      <c r="C24" s="2896"/>
      <c r="D24" s="92">
        <f>SUM(D11:D22)</f>
        <v>100</v>
      </c>
      <c r="E24" s="93"/>
      <c r="F24" s="94"/>
      <c r="G24" s="93"/>
      <c r="H24" s="94"/>
      <c r="I24" s="93"/>
      <c r="J24" s="94"/>
      <c r="K24" s="95"/>
      <c r="L24" s="95"/>
      <c r="M24" s="95"/>
      <c r="N24" s="95"/>
      <c r="O24" s="95"/>
      <c r="P24" s="96"/>
      <c r="Q24" s="2964" t="s">
        <v>467</v>
      </c>
      <c r="R24" s="2965"/>
      <c r="S24" s="2966"/>
    </row>
    <row r="25" spans="1:19">
      <c r="A25" s="2885" t="s">
        <v>484</v>
      </c>
      <c r="B25" s="2886"/>
      <c r="C25" s="2887"/>
      <c r="D25" s="172" t="s">
        <v>485</v>
      </c>
      <c r="E25" s="97">
        <f t="shared" ref="E25:P25" si="0">SUM(E11:E22)</f>
        <v>3.75</v>
      </c>
      <c r="F25" s="97">
        <f t="shared" si="0"/>
        <v>3.75</v>
      </c>
      <c r="G25" s="97">
        <f t="shared" si="0"/>
        <v>3.75</v>
      </c>
      <c r="H25" s="97">
        <f t="shared" si="0"/>
        <v>28.75</v>
      </c>
      <c r="I25" s="97">
        <f t="shared" si="0"/>
        <v>0</v>
      </c>
      <c r="J25" s="97">
        <f t="shared" si="0"/>
        <v>0</v>
      </c>
      <c r="K25" s="97">
        <f t="shared" si="0"/>
        <v>25</v>
      </c>
      <c r="L25" s="97">
        <f t="shared" si="0"/>
        <v>0</v>
      </c>
      <c r="M25" s="97">
        <f t="shared" si="0"/>
        <v>0</v>
      </c>
      <c r="N25" s="97">
        <f t="shared" si="0"/>
        <v>25</v>
      </c>
      <c r="O25" s="97">
        <f t="shared" si="0"/>
        <v>0</v>
      </c>
      <c r="P25" s="98">
        <f t="shared" si="0"/>
        <v>10</v>
      </c>
      <c r="Q25" s="2964" t="s">
        <v>468</v>
      </c>
      <c r="R25" s="2965"/>
      <c r="S25" s="2966"/>
    </row>
    <row r="26" spans="1:19">
      <c r="A26" s="2888"/>
      <c r="B26" s="2889"/>
      <c r="C26" s="2890"/>
      <c r="D26" s="175" t="s">
        <v>69</v>
      </c>
      <c r="E26" s="99">
        <f>E25</f>
        <v>3.75</v>
      </c>
      <c r="F26" s="97">
        <f>SUM(E25:F25)</f>
        <v>7.5</v>
      </c>
      <c r="G26" s="97">
        <f>SUM(E25:G25)</f>
        <v>11.25</v>
      </c>
      <c r="H26" s="97">
        <f>SUM(E25:H25)</f>
        <v>40</v>
      </c>
      <c r="I26" s="97">
        <f>SUM(E25:I25)</f>
        <v>40</v>
      </c>
      <c r="J26" s="97">
        <f>SUM(E25:J25)</f>
        <v>40</v>
      </c>
      <c r="K26" s="97">
        <f>SUM(E25:K25)</f>
        <v>65</v>
      </c>
      <c r="L26" s="97">
        <f>SUM(E25:L25)</f>
        <v>65</v>
      </c>
      <c r="M26" s="97">
        <f>SUM(E25:M25)</f>
        <v>65</v>
      </c>
      <c r="N26" s="97">
        <f>SUM(E25:N25)</f>
        <v>90</v>
      </c>
      <c r="O26" s="97">
        <f>SUM(E25:O25)</f>
        <v>90</v>
      </c>
      <c r="P26" s="98">
        <f>SUM(E25:P25)</f>
        <v>100</v>
      </c>
      <c r="Q26" s="738" t="s">
        <v>469</v>
      </c>
      <c r="R26" s="926"/>
      <c r="S26" s="927"/>
    </row>
    <row r="27" spans="1:19">
      <c r="A27" s="2831" t="s">
        <v>487</v>
      </c>
      <c r="B27" s="2832"/>
      <c r="C27" s="2833"/>
      <c r="D27" s="177" t="s">
        <v>68</v>
      </c>
      <c r="E27" s="100"/>
      <c r="F27" s="101"/>
      <c r="G27" s="100"/>
      <c r="H27" s="101"/>
      <c r="I27" s="100"/>
      <c r="J27" s="101"/>
      <c r="K27" s="102"/>
      <c r="L27" s="102"/>
      <c r="M27" s="102"/>
      <c r="N27" s="102"/>
      <c r="O27" s="102"/>
      <c r="P27" s="103"/>
      <c r="Q27" s="1083" t="s">
        <v>813</v>
      </c>
      <c r="R27" s="1084"/>
      <c r="S27" s="2839">
        <v>0</v>
      </c>
    </row>
    <row r="28" spans="1:19" ht="24.75" thickBot="1">
      <c r="A28" s="2834"/>
      <c r="B28" s="2835"/>
      <c r="C28" s="2836"/>
      <c r="D28" s="182" t="s">
        <v>72</v>
      </c>
      <c r="E28" s="104">
        <f>E27</f>
        <v>0</v>
      </c>
      <c r="F28" s="105">
        <f>SUM(E27:F27)</f>
        <v>0</v>
      </c>
      <c r="G28" s="105">
        <f>SUM(E27:G27)</f>
        <v>0</v>
      </c>
      <c r="H28" s="105">
        <f>SUM(E27:H27)</f>
        <v>0</v>
      </c>
      <c r="I28" s="105">
        <f>SUM(E27:I27)</f>
        <v>0</v>
      </c>
      <c r="J28" s="105">
        <f>SUM(E27:J27)</f>
        <v>0</v>
      </c>
      <c r="K28" s="105">
        <f>SUM(E27:K27)</f>
        <v>0</v>
      </c>
      <c r="L28" s="105">
        <f>SUM(E27:L27)</f>
        <v>0</v>
      </c>
      <c r="M28" s="105">
        <f>SUM(E27:M27)</f>
        <v>0</v>
      </c>
      <c r="N28" s="105">
        <f>SUM(E27:N27)</f>
        <v>0</v>
      </c>
      <c r="O28" s="105">
        <f>SUM(E27:O27)</f>
        <v>0</v>
      </c>
      <c r="P28" s="106">
        <f>SUM(E27:P27)</f>
        <v>0</v>
      </c>
      <c r="Q28" s="1085" t="s">
        <v>814</v>
      </c>
      <c r="R28" s="1086"/>
      <c r="S28" s="2840"/>
    </row>
    <row r="29" spans="1:19" hidden="1">
      <c r="Q29" s="2847" t="s">
        <v>719</v>
      </c>
      <c r="R29" s="2847"/>
      <c r="S29" s="2847"/>
    </row>
    <row r="30" spans="1:19" hidden="1">
      <c r="Q30" s="458"/>
      <c r="R30" s="865"/>
      <c r="S30" s="275"/>
    </row>
    <row r="31" spans="1:19" hidden="1">
      <c r="Q31" s="2829" t="s">
        <v>720</v>
      </c>
      <c r="R31" s="2829"/>
      <c r="S31" s="2829"/>
    </row>
    <row r="32" spans="1:19" hidden="1">
      <c r="Q32" s="2830" t="s">
        <v>736</v>
      </c>
      <c r="R32" s="2830"/>
      <c r="S32" s="2830"/>
    </row>
  </sheetData>
  <mergeCells count="43">
    <mergeCell ref="Q29:S29"/>
    <mergeCell ref="Q31:S31"/>
    <mergeCell ref="Q32:S32"/>
    <mergeCell ref="A27:C28"/>
    <mergeCell ref="S27:S28"/>
    <mergeCell ref="Q23:S23"/>
    <mergeCell ref="A22:C22"/>
    <mergeCell ref="A24:C24"/>
    <mergeCell ref="Q24:S24"/>
    <mergeCell ref="Q25:S25"/>
    <mergeCell ref="A25:C26"/>
    <mergeCell ref="Q21:S21"/>
    <mergeCell ref="Q22:S22"/>
    <mergeCell ref="A21:C21"/>
    <mergeCell ref="A17:C17"/>
    <mergeCell ref="A18:C18"/>
    <mergeCell ref="A19:C19"/>
    <mergeCell ref="A20:C20"/>
    <mergeCell ref="Q18:S18"/>
    <mergeCell ref="Q20:R20"/>
    <mergeCell ref="Q19:R19"/>
    <mergeCell ref="Q16:S16"/>
    <mergeCell ref="A13:C13"/>
    <mergeCell ref="A14:C14"/>
    <mergeCell ref="A15:C15"/>
    <mergeCell ref="A16:C16"/>
    <mergeCell ref="A1:S1"/>
    <mergeCell ref="A2:S2"/>
    <mergeCell ref="Q5:S5"/>
    <mergeCell ref="Q8:S8"/>
    <mergeCell ref="C3:S4"/>
    <mergeCell ref="A3:B4"/>
    <mergeCell ref="A9:C10"/>
    <mergeCell ref="E9:P9"/>
    <mergeCell ref="Q10:R10"/>
    <mergeCell ref="Q13:S13"/>
    <mergeCell ref="Q6:S6"/>
    <mergeCell ref="A11:C11"/>
    <mergeCell ref="A12:C12"/>
    <mergeCell ref="A7:B8"/>
    <mergeCell ref="A5:B6"/>
    <mergeCell ref="C7:P8"/>
    <mergeCell ref="C5:P6"/>
  </mergeCells>
  <phoneticPr fontId="57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r:id="rId1"/>
  <headerFooter scaleWithDoc="0" alignWithMargins="0">
    <oddHeader>&amp;R&amp;"Angsana New,ธรรมดา"&amp;18 45</oddHeader>
  </headerFooter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119</vt:i4>
      </vt:variant>
      <vt:variant>
        <vt:lpstr>ช่วงที่มีชื่อ</vt:lpstr>
      </vt:variant>
      <vt:variant>
        <vt:i4>9</vt:i4>
      </vt:variant>
    </vt:vector>
  </HeadingPairs>
  <TitlesOfParts>
    <vt:vector size="128" baseType="lpstr">
      <vt:lpstr>ปก</vt:lpstr>
      <vt:lpstr>คำนำ </vt:lpstr>
      <vt:lpstr>สารบัญ</vt:lpstr>
      <vt:lpstr>วิสัยทัศน์3</vt:lpstr>
      <vt:lpstr>เป้าประสงค์4</vt:lpstr>
      <vt:lpstr>เป้าประสงค์5</vt:lpstr>
      <vt:lpstr>แผนที่กลยุทธ์6 </vt:lpstr>
      <vt:lpstr>ใบปะหน้า</vt:lpstr>
      <vt:lpstr>1.1ตลาดสาขาลำพูน</vt:lpstr>
      <vt:lpstr>1.2ตลาดสาขาบางคล้า </vt:lpstr>
      <vt:lpstr>1.3 ตลาดสาขาตลิ่งชัน</vt:lpstr>
      <vt:lpstr>1.4ตลาดสาขาลำพูน </vt:lpstr>
      <vt:lpstr>1.5 ตลาดสาขาบางคล้า </vt:lpstr>
      <vt:lpstr>1.6 ตลาดสาขาตลิ่งชัน </vt:lpstr>
      <vt:lpstr>1.7 ส่งเสิรมตลาด ประชาสัมพันธ์</vt:lpstr>
      <vt:lpstr>2.4 ตลาดสาขาลำพูน</vt:lpstr>
      <vt:lpstr>2.5 ตลาดสาขาบางคล้า</vt:lpstr>
      <vt:lpstr>2.6 ตลาดสาขาตลิ่งชัน </vt:lpstr>
      <vt:lpstr>2.7 ปากคลอง หนองม่อง</vt:lpstr>
      <vt:lpstr>3.1.1 การประชุม</vt:lpstr>
      <vt:lpstr>3.1.2 แผนงาน</vt:lpstr>
      <vt:lpstr>3.1.3 ติดตามประเมิน</vt:lpstr>
      <vt:lpstr>3.1.4 แผนกประชาสัมพันธ์ </vt:lpstr>
      <vt:lpstr>3.1.5 แผนกประชาสัมพันธ์ CSR</vt:lpstr>
      <vt:lpstr>3.1.6 บุคคล CG</vt:lpstr>
      <vt:lpstr>1.8 กฎหมาย</vt:lpstr>
      <vt:lpstr>2.1 ตลาดสาขาลำพูน</vt:lpstr>
      <vt:lpstr>2.2 ตลาดสาขาบางคล้า</vt:lpstr>
      <vt:lpstr>2.3 ตลาดสาขาตลิ่งชัน 2 </vt:lpstr>
      <vt:lpstr>2.4 ตลาดสาขาลำพูน </vt:lpstr>
      <vt:lpstr>2.5 ตลาดสาขาบางคล้า 00</vt:lpstr>
      <vt:lpstr>2.6 ตลาดสาขาตลิ่งชัน  (2)</vt:lpstr>
      <vt:lpstr>2.7 ปากคลอง หนองม่อง (2)</vt:lpstr>
      <vt:lpstr>3.1.1 การประชุม (2)</vt:lpstr>
      <vt:lpstr>3.1.2 แผนงาน (2)</vt:lpstr>
      <vt:lpstr>3.1.3 ติดตามประเมิน (2)</vt:lpstr>
      <vt:lpstr>3.1.4 แผนกประชาสัมพันธ์  (2)</vt:lpstr>
      <vt:lpstr>3.1.5 แผนกประชาสัมพันธ์ CSR (2</vt:lpstr>
      <vt:lpstr>3.1.6 บุคคล CG.</vt:lpstr>
      <vt:lpstr>3.2.1 ความเสี่ยง</vt:lpstr>
      <vt:lpstr>3.2.1ความเสี่ยง</vt:lpstr>
      <vt:lpstr>3.3.1 ความเสี่ยง(ควบคุม)</vt:lpstr>
      <vt:lpstr>3.4.2 สารสนเทศ </vt:lpstr>
      <vt:lpstr>3.4.2 สารสนเทศ.</vt:lpstr>
      <vt:lpstr>3.4.4 สารสนเทศ.</vt:lpstr>
      <vt:lpstr>3.4.4 สารสนเทศ</vt:lpstr>
      <vt:lpstr>3.4.5 สารสนเทศ</vt:lpstr>
      <vt:lpstr>3.4.6 สารสนเทศ (ดัชนีราคา)</vt:lpstr>
      <vt:lpstr>3.4.1 สารสนเทศ </vt:lpstr>
      <vt:lpstr>3.4.2 สารสนเทศ</vt:lpstr>
      <vt:lpstr>3.4.3 สารสนเทศ .</vt:lpstr>
      <vt:lpstr>3.5.1บุคคล</vt:lpstr>
      <vt:lpstr>3.5.2 บุคคล</vt:lpstr>
      <vt:lpstr>3.5.3 บุคคล</vt:lpstr>
      <vt:lpstr>3.5.4 บุคคล CHECK</vt:lpstr>
      <vt:lpstr>3.5.5 บุคคล</vt:lpstr>
      <vt:lpstr>3.5.6 บุคคล</vt:lpstr>
      <vt:lpstr>13.สารสนเทศ (2)</vt:lpstr>
      <vt:lpstr>15.สารสนเทศ (3)</vt:lpstr>
      <vt:lpstr>1.ปากคลองตลาด</vt:lpstr>
      <vt:lpstr>2.ปากคลองตลาด </vt:lpstr>
      <vt:lpstr>3.ตลิ่งชั่น</vt:lpstr>
      <vt:lpstr>4.ตลิ่งชัน</vt:lpstr>
      <vt:lpstr>5.บางคล้า</vt:lpstr>
      <vt:lpstr>6.บางคล้า</vt:lpstr>
      <vt:lpstr>7.หนองม่วง</vt:lpstr>
      <vt:lpstr>8.การประชุม</vt:lpstr>
      <vt:lpstr>9.แผนกประชาสัมพันธ์ </vt:lpstr>
      <vt:lpstr>10.แผนกประชาสัมพันธ์</vt:lpstr>
      <vt:lpstr>11.สารสนเทศ. </vt:lpstr>
      <vt:lpstr>12.สารสนเทศ</vt:lpstr>
      <vt:lpstr>13.สารสนเทศ</vt:lpstr>
      <vt:lpstr>14.สารสนเทศ</vt:lpstr>
      <vt:lpstr>15.สารสนเทศ</vt:lpstr>
      <vt:lpstr>16.สารสนเทศ</vt:lpstr>
      <vt:lpstr>17.แผนกตลาดและจัดส่งสินค้า </vt:lpstr>
      <vt:lpstr>18.จัดส่งสินค้า.</vt:lpstr>
      <vt:lpstr>19.จัดส่งสินค้า</vt:lpstr>
      <vt:lpstr>20.กิจการพิเศษ</vt:lpstr>
      <vt:lpstr>21.กิจการพิเศษ.</vt:lpstr>
      <vt:lpstr>22.แผนงานและงบประมาณ</vt:lpstr>
      <vt:lpstr>23. แผนงานจ้างที่ปรึกษา </vt:lpstr>
      <vt:lpstr>24.ติดตามประเมิน</vt:lpstr>
      <vt:lpstr>25.ความเสี่ยง</vt:lpstr>
      <vt:lpstr>26.ความเสี่ยง</vt:lpstr>
      <vt:lpstr>27.ความเสี่ยง(ควบคุม)</vt:lpstr>
      <vt:lpstr>28.บุคคล </vt:lpstr>
      <vt:lpstr>29.บุคคล  </vt:lpstr>
      <vt:lpstr>30.บุคคล</vt:lpstr>
      <vt:lpstr>31.บุคคล.</vt:lpstr>
      <vt:lpstr>32.บุคคล.</vt:lpstr>
      <vt:lpstr>33.บุคคล</vt:lpstr>
      <vt:lpstr>34.บุคคล </vt:lpstr>
      <vt:lpstr>35.บุคคล</vt:lpstr>
      <vt:lpstr>36.บุคคล</vt:lpstr>
      <vt:lpstr>37.บุคคล </vt:lpstr>
      <vt:lpstr>38.บุคคล</vt:lpstr>
      <vt:lpstr>39.บุคคล </vt:lpstr>
      <vt:lpstr>40.จัดหาพัสดุ </vt:lpstr>
      <vt:lpstr>41.กฎหมาย</vt:lpstr>
      <vt:lpstr>42.กฎหมาย</vt:lpstr>
      <vt:lpstr>43.บัญชี </vt:lpstr>
      <vt:lpstr>44.การเงิน</vt:lpstr>
      <vt:lpstr>43.การสร้างความร่วมมือกับหน่วย </vt:lpstr>
      <vt:lpstr>45.แผนหน่วยงาน Promoter </vt:lpstr>
      <vt:lpstr>46.ศึกษาการนวัตกรรมบูรณาการ </vt:lpstr>
      <vt:lpstr>3.6 ส่งเสิรมตลาดฺBCM</vt:lpstr>
      <vt:lpstr>3.7  บุคคล รอยยิ้ม </vt:lpstr>
      <vt:lpstr>3.8 สารสนเทศ</vt:lpstr>
      <vt:lpstr>4 ตลาดจัดส่งสินค้า 00</vt:lpstr>
      <vt:lpstr>5.1 กิจการพิเศษ</vt:lpstr>
      <vt:lpstr>5.2 กิจการพิเศษ</vt:lpstr>
      <vt:lpstr>5.3 กิจการพิเศษ</vt:lpstr>
      <vt:lpstr>5.4 คณะทำงานตลาด</vt:lpstr>
      <vt:lpstr>5.5 คณะทำงานตลาด check</vt:lpstr>
      <vt:lpstr>5.6 คณะทำงานตลาด 00</vt:lpstr>
      <vt:lpstr>5.7 คณะทำงาน</vt:lpstr>
      <vt:lpstr>5.8 ความร่วมมือ check</vt:lpstr>
      <vt:lpstr>6.1คณะทำงานตลาดIT  (ดัชนีราคา).</vt:lpstr>
      <vt:lpstr>'15.สารสนเทศ (3)'!Print_Area</vt:lpstr>
      <vt:lpstr>'3.1.3 ติดตามประเมิน (2)'!Print_Area</vt:lpstr>
      <vt:lpstr>'3.2.1ความเสี่ยง'!Print_Area</vt:lpstr>
      <vt:lpstr>'3.4.3 สารสนเทศ .'!Print_Area</vt:lpstr>
      <vt:lpstr>'3.4.4 สารสนเทศ'!Print_Area</vt:lpstr>
      <vt:lpstr>'3.4.4 สารสนเทศ.'!Print_Area</vt:lpstr>
      <vt:lpstr>'3.5.1บุคคล'!Print_Area</vt:lpstr>
      <vt:lpstr>'4 ตลาดจัดส่งสินค้า 00'!Print_Area</vt:lpstr>
      <vt:lpstr>วิสัยทัศน์3!Print_Area</vt:lpstr>
    </vt:vector>
  </TitlesOfParts>
  <Company>111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sasikan_pc</cp:lastModifiedBy>
  <cp:lastPrinted>2018-01-05T07:27:12Z</cp:lastPrinted>
  <dcterms:created xsi:type="dcterms:W3CDTF">2014-08-25T03:44:18Z</dcterms:created>
  <dcterms:modified xsi:type="dcterms:W3CDTF">2018-01-08T06:56:01Z</dcterms:modified>
</cp:coreProperties>
</file>